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/>
  <mc:AlternateContent xmlns:mc="http://schemas.openxmlformats.org/markup-compatibility/2006">
    <mc:Choice Requires="x15">
      <x15ac:absPath xmlns:x15ac="http://schemas.microsoft.com/office/spreadsheetml/2010/11/ac" url="https://ymlcomcn.sharepoint.com/sites/YMXMNTEAMS/Shared Documents/XMNSCH2026/202607/"/>
    </mc:Choice>
  </mc:AlternateContent>
  <xr:revisionPtr revIDLastSave="51" documentId="13_ncr:1_{260D1363-B000-47CB-8506-47B0060AABB8}" xr6:coauthVersionLast="47" xr6:coauthVersionMax="47" xr10:uidLastSave="{42FC25CD-C377-4138-90B3-83A62FAB4C30}"/>
  <bookViews>
    <workbookView xWindow="-108" yWindow="-108" windowWidth="23256" windowHeight="12576" firstSheet="6" activeTab="3" xr2:uid="{00000000-000D-0000-FFFF-FFFF00000000}"/>
  </bookViews>
  <sheets>
    <sheet name="USA" sheetId="12" r:id="rId1"/>
    <sheet name="SEA" sheetId="24" r:id="rId2"/>
    <sheet name="MD1" sheetId="25" r:id="rId3"/>
    <sheet name="MS2" sheetId="26" r:id="rId4"/>
    <sheet name="NCP" sheetId="22" r:id="rId5"/>
    <sheet name="中东" sheetId="21" r:id="rId6"/>
    <sheet name="CPX" sheetId="10" r:id="rId7"/>
    <sheet name="CAT" sheetId="15" r:id="rId8"/>
    <sheet name="JP&amp;KR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22" l="1"/>
  <c r="E60" i="22"/>
  <c r="H60" i="22" s="1"/>
  <c r="I60" i="22" s="1"/>
  <c r="J60" i="22" s="1"/>
  <c r="D52" i="22"/>
  <c r="E51" i="22"/>
  <c r="H51" i="22" s="1"/>
  <c r="I51" i="22" s="1"/>
  <c r="J51" i="22" s="1"/>
  <c r="D42" i="22"/>
  <c r="E41" i="22"/>
  <c r="H41" i="22" s="1"/>
  <c r="I41" i="22" s="1"/>
  <c r="J41" i="22" s="1"/>
  <c r="D32" i="22"/>
  <c r="E31" i="22"/>
  <c r="H31" i="22" s="1"/>
  <c r="I31" i="22" s="1"/>
  <c r="J31" i="22" s="1"/>
  <c r="K31" i="22" s="1"/>
  <c r="D22" i="22"/>
  <c r="E21" i="22"/>
  <c r="H21" i="22" s="1"/>
  <c r="I21" i="22" s="1"/>
  <c r="J21" i="22" s="1"/>
  <c r="D12" i="22"/>
  <c r="F11" i="22"/>
  <c r="E11" i="22"/>
  <c r="D53" i="11"/>
  <c r="D54" i="11" s="1"/>
  <c r="E52" i="11"/>
  <c r="E43" i="11"/>
  <c r="E44" i="11" s="1"/>
  <c r="F42" i="11"/>
  <c r="G42" i="11" s="1"/>
  <c r="E33" i="11"/>
  <c r="F33" i="11" s="1"/>
  <c r="H32" i="11"/>
  <c r="G32" i="11"/>
  <c r="F32" i="11"/>
  <c r="E23" i="11"/>
  <c r="E24" i="11" s="1"/>
  <c r="F22" i="11"/>
  <c r="F23" i="11" s="1"/>
  <c r="G23" i="11" s="1"/>
  <c r="E14" i="11"/>
  <c r="E15" i="11" s="1"/>
  <c r="F13" i="11"/>
  <c r="G13" i="11" s="1"/>
  <c r="H13" i="11" s="1"/>
  <c r="I13" i="11" s="1"/>
  <c r="F12" i="11"/>
  <c r="G12" i="11" s="1"/>
  <c r="H12" i="11" s="1"/>
  <c r="I12" i="11" s="1"/>
  <c r="H52" i="12"/>
  <c r="D52" i="12"/>
  <c r="J51" i="12"/>
  <c r="I51" i="12"/>
  <c r="E51" i="12"/>
  <c r="H42" i="12"/>
  <c r="D42" i="12"/>
  <c r="J41" i="12"/>
  <c r="I41" i="12"/>
  <c r="E41" i="12"/>
  <c r="H30" i="12"/>
  <c r="D30" i="12"/>
  <c r="I29" i="12"/>
  <c r="J29" i="12" s="1"/>
  <c r="K29" i="12" s="1"/>
  <c r="L29" i="12" s="1"/>
  <c r="M29" i="12" s="1"/>
  <c r="E29" i="12"/>
  <c r="H18" i="12"/>
  <c r="D18" i="12"/>
  <c r="I17" i="12"/>
  <c r="J17" i="12" s="1"/>
  <c r="K17" i="12" s="1"/>
  <c r="L17" i="12" s="1"/>
  <c r="M17" i="12" s="1"/>
  <c r="E17" i="12"/>
  <c r="C8" i="12"/>
  <c r="D7" i="12"/>
  <c r="E7" i="12" s="1"/>
  <c r="C39" i="24"/>
  <c r="D38" i="24"/>
  <c r="C26" i="24"/>
  <c r="E25" i="24"/>
  <c r="D25" i="24"/>
  <c r="C18" i="24"/>
  <c r="C17" i="24"/>
  <c r="C16" i="24"/>
  <c r="C15" i="24"/>
  <c r="D14" i="24"/>
  <c r="C11" i="26"/>
  <c r="D11" i="26" s="1"/>
  <c r="C10" i="26"/>
  <c r="D10" i="26" s="1"/>
  <c r="G9" i="26"/>
  <c r="C9" i="26"/>
  <c r="H8" i="26"/>
  <c r="I8" i="26" s="1"/>
  <c r="J8" i="26" s="1"/>
  <c r="K8" i="26" s="1"/>
  <c r="D8" i="26"/>
  <c r="C11" i="25"/>
  <c r="D11" i="25" s="1"/>
  <c r="C10" i="25"/>
  <c r="D10" i="25" s="1"/>
  <c r="G9" i="25"/>
  <c r="C9" i="25"/>
  <c r="M8" i="25"/>
  <c r="L8" i="25"/>
  <c r="K8" i="25"/>
  <c r="J8" i="25"/>
  <c r="I8" i="25"/>
  <c r="H8" i="25"/>
  <c r="D8" i="25"/>
  <c r="D13" i="22" l="1"/>
  <c r="F12" i="22"/>
  <c r="E12" i="22"/>
  <c r="D23" i="22"/>
  <c r="E22" i="22"/>
  <c r="H22" i="22" s="1"/>
  <c r="I22" i="22" s="1"/>
  <c r="J22" i="22" s="1"/>
  <c r="D33" i="22"/>
  <c r="E32" i="22"/>
  <c r="H32" i="22" s="1"/>
  <c r="I32" i="22" s="1"/>
  <c r="J32" i="22" s="1"/>
  <c r="K32" i="22" s="1"/>
  <c r="D43" i="22"/>
  <c r="E42" i="22"/>
  <c r="H42" i="22" s="1"/>
  <c r="I42" i="22" s="1"/>
  <c r="J42" i="22" s="1"/>
  <c r="D53" i="22"/>
  <c r="E52" i="22"/>
  <c r="H52" i="22" s="1"/>
  <c r="I52" i="22" s="1"/>
  <c r="J52" i="22" s="1"/>
  <c r="D62" i="22"/>
  <c r="E61" i="22"/>
  <c r="H61" i="22" s="1"/>
  <c r="I61" i="22" s="1"/>
  <c r="J61" i="22" s="1"/>
  <c r="E25" i="11"/>
  <c r="E26" i="11" s="1"/>
  <c r="F24" i="11"/>
  <c r="F44" i="11"/>
  <c r="G44" i="11" s="1"/>
  <c r="E45" i="11"/>
  <c r="D55" i="11"/>
  <c r="E54" i="11"/>
  <c r="E16" i="11"/>
  <c r="F16" i="11" s="1"/>
  <c r="G16" i="11" s="1"/>
  <c r="H16" i="11" s="1"/>
  <c r="I16" i="11" s="1"/>
  <c r="F15" i="11"/>
  <c r="G15" i="11" s="1"/>
  <c r="H15" i="11" s="1"/>
  <c r="I15" i="11" s="1"/>
  <c r="F43" i="11"/>
  <c r="G43" i="11" s="1"/>
  <c r="F14" i="11"/>
  <c r="G14" i="11" s="1"/>
  <c r="H14" i="11" s="1"/>
  <c r="I14" i="11" s="1"/>
  <c r="G33" i="11"/>
  <c r="G22" i="11"/>
  <c r="H22" i="11" s="1"/>
  <c r="H23" i="11" s="1"/>
  <c r="E34" i="11"/>
  <c r="E53" i="11"/>
  <c r="H33" i="11"/>
  <c r="C9" i="12"/>
  <c r="D8" i="12"/>
  <c r="E8" i="12" s="1"/>
  <c r="D19" i="12"/>
  <c r="E18" i="12"/>
  <c r="H19" i="12"/>
  <c r="I18" i="12"/>
  <c r="J18" i="12" s="1"/>
  <c r="K18" i="12" s="1"/>
  <c r="L18" i="12" s="1"/>
  <c r="M18" i="12" s="1"/>
  <c r="D31" i="12"/>
  <c r="E30" i="12"/>
  <c r="H31" i="12"/>
  <c r="I30" i="12"/>
  <c r="J30" i="12" s="1"/>
  <c r="K30" i="12" s="1"/>
  <c r="L30" i="12" s="1"/>
  <c r="M30" i="12" s="1"/>
  <c r="D43" i="12"/>
  <c r="E42" i="12"/>
  <c r="H43" i="12"/>
  <c r="J42" i="12"/>
  <c r="I42" i="12"/>
  <c r="D53" i="12"/>
  <c r="E52" i="12"/>
  <c r="H53" i="12"/>
  <c r="J52" i="12"/>
  <c r="I52" i="12"/>
  <c r="C40" i="24"/>
  <c r="D39" i="24"/>
  <c r="E26" i="24"/>
  <c r="D26" i="24"/>
  <c r="D18" i="24"/>
  <c r="E18" i="24" s="1"/>
  <c r="D17" i="24"/>
  <c r="E17" i="24" s="1"/>
  <c r="D16" i="24"/>
  <c r="E16" i="24" s="1"/>
  <c r="D15" i="24"/>
  <c r="E15" i="24" s="1"/>
  <c r="E14" i="24"/>
  <c r="C27" i="24"/>
  <c r="M8" i="26"/>
  <c r="L8" i="26"/>
  <c r="C12" i="26"/>
  <c r="D12" i="26" s="1"/>
  <c r="D9" i="26"/>
  <c r="G10" i="26"/>
  <c r="H9" i="26"/>
  <c r="I9" i="26" s="1"/>
  <c r="J9" i="26" s="1"/>
  <c r="K9" i="26" s="1"/>
  <c r="C12" i="25"/>
  <c r="D12" i="25" s="1"/>
  <c r="D9" i="25"/>
  <c r="G10" i="25"/>
  <c r="M9" i="25"/>
  <c r="L9" i="25"/>
  <c r="K9" i="25"/>
  <c r="J9" i="25"/>
  <c r="I9" i="25"/>
  <c r="H9" i="25"/>
  <c r="D63" i="22" l="1"/>
  <c r="E63" i="22" s="1"/>
  <c r="H63" i="22" s="1"/>
  <c r="I63" i="22" s="1"/>
  <c r="J63" i="22" s="1"/>
  <c r="E62" i="22"/>
  <c r="H62" i="22" s="1"/>
  <c r="I62" i="22" s="1"/>
  <c r="J62" i="22" s="1"/>
  <c r="D54" i="22"/>
  <c r="E54" i="22" s="1"/>
  <c r="H54" i="22" s="1"/>
  <c r="I54" i="22" s="1"/>
  <c r="J54" i="22" s="1"/>
  <c r="E53" i="22"/>
  <c r="H53" i="22" s="1"/>
  <c r="I53" i="22" s="1"/>
  <c r="J53" i="22" s="1"/>
  <c r="D44" i="22"/>
  <c r="E43" i="22"/>
  <c r="H43" i="22" s="1"/>
  <c r="I43" i="22" s="1"/>
  <c r="J43" i="22" s="1"/>
  <c r="D34" i="22"/>
  <c r="E33" i="22"/>
  <c r="H33" i="22" s="1"/>
  <c r="I33" i="22" s="1"/>
  <c r="J33" i="22" s="1"/>
  <c r="K33" i="22" s="1"/>
  <c r="D24" i="22"/>
  <c r="E23" i="22"/>
  <c r="H23" i="22" s="1"/>
  <c r="I23" i="22" s="1"/>
  <c r="J23" i="22" s="1"/>
  <c r="D14" i="22"/>
  <c r="F13" i="22"/>
  <c r="E13" i="22"/>
  <c r="F34" i="11"/>
  <c r="E35" i="11"/>
  <c r="H34" i="11"/>
  <c r="G34" i="11"/>
  <c r="F45" i="11"/>
  <c r="G45" i="11" s="1"/>
  <c r="E46" i="11"/>
  <c r="F46" i="11" s="1"/>
  <c r="G46" i="11" s="1"/>
  <c r="F25" i="11"/>
  <c r="G24" i="11"/>
  <c r="H24" i="11" s="1"/>
  <c r="H25" i="11" s="1"/>
  <c r="H26" i="11" s="1"/>
  <c r="D56" i="11"/>
  <c r="E56" i="11" s="1"/>
  <c r="E55" i="11"/>
  <c r="H54" i="12"/>
  <c r="J53" i="12"/>
  <c r="I53" i="12"/>
  <c r="D54" i="12"/>
  <c r="E54" i="12" s="1"/>
  <c r="E53" i="12"/>
  <c r="H44" i="12"/>
  <c r="J43" i="12"/>
  <c r="I43" i="12"/>
  <c r="D44" i="12"/>
  <c r="E44" i="12" s="1"/>
  <c r="E43" i="12"/>
  <c r="H32" i="12"/>
  <c r="I32" i="12" s="1"/>
  <c r="J32" i="12" s="1"/>
  <c r="K32" i="12" s="1"/>
  <c r="L32" i="12" s="1"/>
  <c r="M32" i="12" s="1"/>
  <c r="I31" i="12"/>
  <c r="J31" i="12" s="1"/>
  <c r="K31" i="12" s="1"/>
  <c r="L31" i="12" s="1"/>
  <c r="M31" i="12" s="1"/>
  <c r="D32" i="12"/>
  <c r="E32" i="12" s="1"/>
  <c r="E31" i="12"/>
  <c r="H20" i="12"/>
  <c r="I19" i="12"/>
  <c r="J19" i="12" s="1"/>
  <c r="K19" i="12" s="1"/>
  <c r="L19" i="12" s="1"/>
  <c r="M19" i="12" s="1"/>
  <c r="D20" i="12"/>
  <c r="E19" i="12"/>
  <c r="C10" i="12"/>
  <c r="D9" i="12"/>
  <c r="E9" i="12" s="1"/>
  <c r="D40" i="24"/>
  <c r="C41" i="24"/>
  <c r="E27" i="24"/>
  <c r="D27" i="24"/>
  <c r="C28" i="24"/>
  <c r="M9" i="26"/>
  <c r="L9" i="26"/>
  <c r="G11" i="26"/>
  <c r="H10" i="26"/>
  <c r="I10" i="26" s="1"/>
  <c r="J10" i="26" s="1"/>
  <c r="K10" i="26" s="1"/>
  <c r="G11" i="25"/>
  <c r="M10" i="25"/>
  <c r="L10" i="25"/>
  <c r="K10" i="25"/>
  <c r="J10" i="25"/>
  <c r="I10" i="25"/>
  <c r="H10" i="25"/>
  <c r="D15" i="22" l="1"/>
  <c r="F14" i="22"/>
  <c r="E14" i="22"/>
  <c r="D25" i="22"/>
  <c r="E25" i="22" s="1"/>
  <c r="H25" i="22" s="1"/>
  <c r="I25" i="22" s="1"/>
  <c r="J25" i="22" s="1"/>
  <c r="E24" i="22"/>
  <c r="H24" i="22" s="1"/>
  <c r="I24" i="22" s="1"/>
  <c r="J24" i="22" s="1"/>
  <c r="D35" i="22"/>
  <c r="E35" i="22" s="1"/>
  <c r="H35" i="22" s="1"/>
  <c r="I35" i="22" s="1"/>
  <c r="J35" i="22" s="1"/>
  <c r="K35" i="22" s="1"/>
  <c r="E34" i="22"/>
  <c r="H34" i="22" s="1"/>
  <c r="I34" i="22" s="1"/>
  <c r="J34" i="22" s="1"/>
  <c r="K34" i="22" s="1"/>
  <c r="D45" i="22"/>
  <c r="E45" i="22" s="1"/>
  <c r="H45" i="22" s="1"/>
  <c r="I45" i="22" s="1"/>
  <c r="J45" i="22" s="1"/>
  <c r="E44" i="22"/>
  <c r="H44" i="22" s="1"/>
  <c r="I44" i="22" s="1"/>
  <c r="J44" i="22" s="1"/>
  <c r="H35" i="11"/>
  <c r="E36" i="11"/>
  <c r="F35" i="11"/>
  <c r="G35" i="11"/>
  <c r="F26" i="11"/>
  <c r="G26" i="11" s="1"/>
  <c r="G25" i="11"/>
  <c r="C11" i="12"/>
  <c r="D11" i="12" s="1"/>
  <c r="E11" i="12" s="1"/>
  <c r="D10" i="12"/>
  <c r="E10" i="12" s="1"/>
  <c r="D21" i="12"/>
  <c r="E21" i="12" s="1"/>
  <c r="E20" i="12"/>
  <c r="H21" i="12"/>
  <c r="I21" i="12" s="1"/>
  <c r="J21" i="12" s="1"/>
  <c r="K21" i="12" s="1"/>
  <c r="L21" i="12" s="1"/>
  <c r="M21" i="12" s="1"/>
  <c r="I20" i="12"/>
  <c r="J20" i="12" s="1"/>
  <c r="K20" i="12" s="1"/>
  <c r="L20" i="12" s="1"/>
  <c r="M20" i="12" s="1"/>
  <c r="J44" i="12"/>
  <c r="I44" i="12"/>
  <c r="J54" i="12"/>
  <c r="I54" i="12"/>
  <c r="D41" i="24"/>
  <c r="C42" i="24"/>
  <c r="D42" i="24" s="1"/>
  <c r="D28" i="24"/>
  <c r="C29" i="24"/>
  <c r="E28" i="24"/>
  <c r="M10" i="26"/>
  <c r="L10" i="26"/>
  <c r="G12" i="26"/>
  <c r="H12" i="26" s="1"/>
  <c r="I12" i="26" s="1"/>
  <c r="J12" i="26" s="1"/>
  <c r="K12" i="26" s="1"/>
  <c r="H11" i="26"/>
  <c r="I11" i="26" s="1"/>
  <c r="J11" i="26" s="1"/>
  <c r="K11" i="26" s="1"/>
  <c r="G12" i="25"/>
  <c r="M11" i="25"/>
  <c r="L11" i="25"/>
  <c r="K11" i="25"/>
  <c r="J11" i="25"/>
  <c r="I11" i="25"/>
  <c r="H11" i="25"/>
  <c r="F15" i="22" l="1"/>
  <c r="E15" i="22"/>
  <c r="F36" i="11"/>
  <c r="H36" i="11"/>
  <c r="G36" i="11"/>
  <c r="E29" i="24"/>
  <c r="D29" i="24"/>
  <c r="M11" i="26"/>
  <c r="L11" i="26"/>
  <c r="M12" i="26"/>
  <c r="L12" i="26"/>
  <c r="M12" i="25"/>
  <c r="L12" i="25"/>
  <c r="K12" i="25"/>
  <c r="J12" i="25"/>
  <c r="I12" i="25"/>
  <c r="H12" i="25"/>
</calcChain>
</file>

<file path=xl/sharedStrings.xml><?xml version="1.0" encoding="utf-8"?>
<sst xmlns="http://schemas.openxmlformats.org/spreadsheetml/2006/main" count="885" uniqueCount="493">
  <si>
    <t>YML SCHEDULE JULY/2026--XIAMEN/USA &amp; CANADA</t>
    <phoneticPr fontId="0" type="noConversion"/>
  </si>
  <si>
    <t>业务: Adam Huang TEL：2395567-212  手机：13606096604   邮箱：adam.huang@yml.com.cn</t>
    <phoneticPr fontId="0" type="noConversion"/>
  </si>
  <si>
    <t>订舱 : Tiffany.Deng TEL：2395567-208  邮箱：tiffany.deng@yml.com.cn   部门邮箱: xbae@yml.com.cn</t>
    <phoneticPr fontId="0" type="noConversion"/>
  </si>
  <si>
    <r>
      <t xml:space="preserve">PS7 </t>
    </r>
    <r>
      <rPr>
        <b/>
        <sz val="10"/>
        <color rgb="FF000000"/>
        <rFont val="Noto Sans SC Black"/>
        <family val="2"/>
        <charset val="134"/>
      </rPr>
      <t>(1.外代代理 2.国际货柜码头 3.截提单周二15:00,截箱周三 12:00,截申报周三 12:00,码头截放行周三 18:00)</t>
    </r>
  </si>
  <si>
    <t>VESSEL/VOYAGE</t>
  </si>
  <si>
    <t>CODE</t>
  </si>
  <si>
    <t>ETD XMN</t>
  </si>
  <si>
    <t>ETA LAX</t>
  </si>
  <si>
    <t>ETA OAK</t>
  </si>
  <si>
    <t>VMS空班</t>
    <phoneticPr fontId="0" type="noConversion"/>
  </si>
  <si>
    <t>PS72626E</t>
  </si>
  <si>
    <t>WAN HAI A19 E007</t>
    <phoneticPr fontId="0" type="noConversion"/>
  </si>
  <si>
    <t>PS72627E</t>
  </si>
  <si>
    <t>ONE SINGAPORE 519E</t>
    <phoneticPr fontId="0" type="noConversion"/>
  </si>
  <si>
    <t>PS72628E</t>
  </si>
  <si>
    <t>WAN HAI A09 E017</t>
    <phoneticPr fontId="0" type="noConversion"/>
  </si>
  <si>
    <t>PS72629E</t>
  </si>
  <si>
    <t>WAN HAI A01 E019</t>
    <phoneticPr fontId="0" type="noConversion"/>
  </si>
  <si>
    <t>PS72630E</t>
  </si>
  <si>
    <t>XKS/EC2 SERVICE(SAT）</t>
    <phoneticPr fontId="0" type="noConversion"/>
  </si>
  <si>
    <t>1.联代 2.截提单 周三12:00,截进场 周四 12:00,截申报 周四12:00,码头截放行 周四 18:00</t>
  </si>
  <si>
    <t>VESSEL NAME</t>
  </si>
  <si>
    <t>VOY</t>
  </si>
  <si>
    <t>TERMINAL</t>
  </si>
  <si>
    <t>ETA KRPUS</t>
  </si>
  <si>
    <t>MOTHER VSL/VOY</t>
  </si>
  <si>
    <t>ETD</t>
  </si>
  <si>
    <t xml:space="preserve">ETA </t>
    <phoneticPr fontId="0" type="noConversion"/>
  </si>
  <si>
    <t>FRI</t>
    <phoneticPr fontId="0" type="noConversion"/>
  </si>
  <si>
    <t>THU</t>
  </si>
  <si>
    <t>KRPUS</t>
  </si>
  <si>
    <t>MIT</t>
  </si>
  <si>
    <t>SAV</t>
  </si>
  <si>
    <t>ORF</t>
    <phoneticPr fontId="0" type="noConversion"/>
  </si>
  <si>
    <t>NYC</t>
    <phoneticPr fontId="0" type="noConversion"/>
  </si>
  <si>
    <t>HAL</t>
  </si>
  <si>
    <t>GSL CHLOE V.2010E</t>
    <phoneticPr fontId="0" type="noConversion"/>
  </si>
  <si>
    <t>XKS2624D</t>
    <phoneticPr fontId="0" type="noConversion"/>
  </si>
  <si>
    <t>国际货柜</t>
  </si>
  <si>
    <t>HMM GARNET 010E</t>
    <phoneticPr fontId="0" type="noConversion"/>
  </si>
  <si>
    <t>EC22626E</t>
  </si>
  <si>
    <t>ERASMUS NINJA V.010E</t>
  </si>
  <si>
    <t>XKS2625AD</t>
  </si>
  <si>
    <t>HMM AMETHYST 011E</t>
    <phoneticPr fontId="0" type="noConversion"/>
  </si>
  <si>
    <t>EC22627E</t>
  </si>
  <si>
    <t>ARICA BRIDGE V.282E</t>
  </si>
  <si>
    <t>XKS2626D</t>
  </si>
  <si>
    <t>HMM VICTORY 060E</t>
    <phoneticPr fontId="0" type="noConversion"/>
  </si>
  <si>
    <t>EC22628E</t>
  </si>
  <si>
    <t>GSL CHLOE V.2612E</t>
  </si>
  <si>
    <t>XKS2627D</t>
  </si>
  <si>
    <t>ONE CRANE 036E</t>
    <phoneticPr fontId="0" type="noConversion"/>
  </si>
  <si>
    <t>EC22629E</t>
  </si>
  <si>
    <t>ERASMUS NINJA V.012E</t>
  </si>
  <si>
    <t>XKS2628D</t>
  </si>
  <si>
    <t>YM WIND 035E</t>
    <phoneticPr fontId="0" type="noConversion"/>
  </si>
  <si>
    <t>EC22630E</t>
  </si>
  <si>
    <t>XKS/EC2 SERVICE(THU）</t>
    <phoneticPr fontId="0" type="noConversion"/>
  </si>
  <si>
    <t>1.联代 2.截提单 周一12:00,截进场 周一 16:00,截申报 周一16:00,码头截放行 周二 10:00</t>
  </si>
  <si>
    <t>VOYAGE</t>
  </si>
  <si>
    <t>SUN</t>
  </si>
  <si>
    <t>ARICA BRIDGE V.281E</t>
  </si>
  <si>
    <t>XKS2626B</t>
  </si>
  <si>
    <t>EC22626E</t>
    <phoneticPr fontId="0" type="noConversion"/>
  </si>
  <si>
    <t>GSL CHLOE V.2611E</t>
  </si>
  <si>
    <t>XKS2627B</t>
  </si>
  <si>
    <t>ERASMUS NINJA V.011E</t>
  </si>
  <si>
    <t>XKS2628B</t>
  </si>
  <si>
    <t>ARICA BRIDGE V.283E</t>
  </si>
  <si>
    <t>XKS2629B</t>
  </si>
  <si>
    <t>XKS/FP2 SERVICE(SAT）</t>
    <phoneticPr fontId="0" type="noConversion"/>
  </si>
  <si>
    <t>ETD PUS</t>
    <phoneticPr fontId="0" type="noConversion"/>
  </si>
  <si>
    <t>ETA TIW</t>
  </si>
  <si>
    <t>ETA VAN</t>
  </si>
  <si>
    <t>ONE SPRINTER 005E</t>
    <phoneticPr fontId="0" type="noConversion"/>
  </si>
  <si>
    <t>FP22619AB</t>
  </si>
  <si>
    <t>ONE MILLAU 047E</t>
    <phoneticPr fontId="0" type="noConversion"/>
  </si>
  <si>
    <t>FP22620AB</t>
  </si>
  <si>
    <t>HMM PRIDE 056E</t>
    <phoneticPr fontId="0" type="noConversion"/>
  </si>
  <si>
    <t>FP22621AB</t>
  </si>
  <si>
    <t>YM WONDERLAND 031E</t>
    <phoneticPr fontId="0" type="noConversion"/>
  </si>
  <si>
    <t>FP22622AB</t>
  </si>
  <si>
    <t>XKS/FP2 SERVICE(THU）</t>
    <phoneticPr fontId="0" type="noConversion"/>
  </si>
  <si>
    <t>FP22619AB</t>
    <phoneticPr fontId="0" type="noConversion"/>
  </si>
  <si>
    <t xml:space="preserve">         YML SCHEDULE JUL/2026 XMN/VN,TH,SG&amp;MY</t>
    <phoneticPr fontId="78" type="noConversion"/>
  </si>
  <si>
    <r>
      <rPr>
        <sz val="12"/>
        <color indexed="8"/>
        <rFont val="宋体"/>
        <family val="3"/>
        <charset val="134"/>
      </rPr>
      <t>业务：</t>
    </r>
    <r>
      <rPr>
        <sz val="12"/>
        <color indexed="8"/>
        <rFont val="MingLiU"/>
        <family val="3"/>
      </rPr>
      <t>林忠</t>
    </r>
    <r>
      <rPr>
        <sz val="12"/>
        <color indexed="8"/>
        <rFont val="宋体"/>
        <family val="3"/>
        <charset val="134"/>
      </rPr>
      <t>扬</t>
    </r>
    <r>
      <rPr>
        <sz val="12"/>
        <color indexed="8"/>
        <rFont val="MingLiU"/>
        <family val="3"/>
      </rPr>
      <t xml:space="preserve"> 先生</t>
    </r>
    <r>
      <rPr>
        <sz val="12"/>
        <color indexed="8"/>
        <rFont val="Arial"/>
        <family val="2"/>
      </rPr>
      <t xml:space="preserve"> TEL</t>
    </r>
    <r>
      <rPr>
        <sz val="12"/>
        <color indexed="8"/>
        <rFont val="MingLiU"/>
        <family val="3"/>
      </rPr>
      <t>：</t>
    </r>
    <r>
      <rPr>
        <sz val="12"/>
        <color indexed="8"/>
        <rFont val="Arial"/>
        <family val="2"/>
      </rPr>
      <t xml:space="preserve">2394997 </t>
    </r>
    <r>
      <rPr>
        <sz val="12"/>
        <color indexed="8"/>
        <rFont val="MingLiU"/>
        <family val="3"/>
      </rPr>
      <t>手机：</t>
    </r>
    <r>
      <rPr>
        <sz val="12"/>
        <color indexed="8"/>
        <rFont val="Arial"/>
        <family val="2"/>
      </rPr>
      <t>188 5925 9333  </t>
    </r>
    <r>
      <rPr>
        <sz val="12"/>
        <color indexed="8"/>
        <rFont val="宋体"/>
        <family val="3"/>
        <charset val="134"/>
      </rPr>
      <t>邮</t>
    </r>
    <r>
      <rPr>
        <sz val="12"/>
        <color indexed="8"/>
        <rFont val="MingLiU"/>
        <family val="3"/>
      </rPr>
      <t>箱：</t>
    </r>
    <r>
      <rPr>
        <sz val="12"/>
        <color indexed="8"/>
        <rFont val="Arial"/>
        <family val="2"/>
      </rPr>
      <t>alan.lin@yml.com.cn</t>
    </r>
    <phoneticPr fontId="7" type="noConversion"/>
  </si>
  <si>
    <r>
      <rPr>
        <sz val="12"/>
        <color indexed="8"/>
        <rFont val="宋体"/>
        <family val="3"/>
        <charset val="134"/>
      </rPr>
      <t>订舱: 黄小姐</t>
    </r>
    <r>
      <rPr>
        <sz val="12"/>
        <color indexed="8"/>
        <rFont val="Arial"/>
        <family val="2"/>
      </rPr>
      <t xml:space="preserve"> TEL</t>
    </r>
    <r>
      <rPr>
        <sz val="12"/>
        <color indexed="8"/>
        <rFont val="宋体"/>
        <family val="3"/>
        <charset val="134"/>
      </rPr>
      <t>：</t>
    </r>
    <r>
      <rPr>
        <sz val="12"/>
        <color indexed="8"/>
        <rFont val="Arial"/>
        <family val="2"/>
      </rPr>
      <t>2395567-306 </t>
    </r>
    <r>
      <rPr>
        <sz val="12"/>
        <color indexed="8"/>
        <rFont val="宋体"/>
        <family val="3"/>
        <charset val="134"/>
      </rPr>
      <t>邮箱：</t>
    </r>
    <r>
      <rPr>
        <sz val="12"/>
        <color indexed="8"/>
        <rFont val="Arial"/>
        <family val="2"/>
      </rPr>
      <t>alice.huang@yml.com.cn</t>
    </r>
    <phoneticPr fontId="7" type="noConversion"/>
  </si>
  <si>
    <t>CTS Service (VN/TH)</t>
    <phoneticPr fontId="7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</si>
  <si>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MingLiU"/>
        <family val="3"/>
        <charset val="136"/>
      </rPr>
      <t>外代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截放行周二</t>
    </r>
    <r>
      <rPr>
        <sz val="12"/>
        <color indexed="8"/>
        <rFont val="Arial"/>
        <family val="2"/>
      </rPr>
      <t>18</t>
    </r>
    <r>
      <rPr>
        <sz val="12"/>
        <color indexed="8"/>
        <rFont val="MingLiU"/>
        <family val="3"/>
        <charset val="136"/>
      </rPr>
      <t>：</t>
    </r>
    <r>
      <rPr>
        <sz val="12"/>
        <color indexed="8"/>
        <rFont val="Arial"/>
        <family val="2"/>
      </rPr>
      <t xml:space="preserve">00  </t>
    </r>
    <r>
      <rPr>
        <sz val="12"/>
        <color indexed="8"/>
        <rFont val="MingLiU"/>
        <family val="3"/>
        <charset val="136"/>
      </rPr>
      <t>截投单周二</t>
    </r>
    <r>
      <rPr>
        <sz val="12"/>
        <color indexed="8"/>
        <rFont val="Arial"/>
        <family val="2"/>
      </rPr>
      <t xml:space="preserve"> 12:00 </t>
    </r>
    <r>
      <rPr>
        <sz val="12"/>
        <color indexed="8"/>
        <rFont val="MingLiU"/>
        <family val="3"/>
        <charset val="136"/>
      </rPr>
      <t>截进场周二</t>
    </r>
    <r>
      <rPr>
        <sz val="12"/>
        <color indexed="8"/>
        <rFont val="Arial"/>
        <family val="2"/>
      </rPr>
      <t xml:space="preserve"> 12:00  </t>
    </r>
    <r>
      <rPr>
        <sz val="12"/>
        <color indexed="8"/>
        <rFont val="MingLiU"/>
        <family val="3"/>
        <charset val="136"/>
      </rPr>
      <t>截提单周二</t>
    </r>
    <r>
      <rPr>
        <sz val="12"/>
        <color indexed="8"/>
        <rFont val="Arial"/>
        <family val="2"/>
      </rPr>
      <t xml:space="preserve"> 12:00</t>
    </r>
    <r>
      <rPr>
        <sz val="12"/>
        <color indexed="8"/>
        <rFont val="MingLiU"/>
        <family val="3"/>
        <charset val="136"/>
      </rPr>
      <t>）</t>
    </r>
  </si>
  <si>
    <t>M/V</t>
    <phoneticPr fontId="7" type="noConversion"/>
  </si>
  <si>
    <t>VOY.CODE</t>
    <phoneticPr fontId="7" type="noConversion"/>
  </si>
  <si>
    <t>ETD XMN</t>
    <phoneticPr fontId="7" type="noConversion"/>
  </si>
  <si>
    <r>
      <t>VNCLI( 3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</si>
  <si>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r>
      <t xml:space="preserve">THLCB( </t>
    </r>
    <r>
      <rPr>
        <b/>
        <sz val="12"/>
        <color rgb="FFFF0000"/>
        <rFont val="Arial"/>
        <family val="2"/>
      </rPr>
      <t>KERRY</t>
    </r>
    <r>
      <rPr>
        <b/>
        <sz val="12"/>
        <rFont val="Arial"/>
        <family val="2"/>
      </rPr>
      <t>,6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</si>
  <si>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t>YM CREDENTIAL  V.106S</t>
    <phoneticPr fontId="78" type="noConversion"/>
  </si>
  <si>
    <t>CTS2626S</t>
    <phoneticPr fontId="78" type="noConversion"/>
  </si>
  <si>
    <t>GSL AFRICA  V.986S</t>
    <phoneticPr fontId="78" type="noConversion"/>
  </si>
  <si>
    <t>CTS2627S</t>
  </si>
  <si>
    <t>BUXMELODY  V.26244S</t>
    <phoneticPr fontId="78" type="noConversion"/>
  </si>
  <si>
    <t>CTS2628S</t>
  </si>
  <si>
    <t>YM CREDENTIAL  V.107S</t>
    <phoneticPr fontId="78" type="noConversion"/>
  </si>
  <si>
    <t>CTS2629S</t>
  </si>
  <si>
    <t>GSL AFRICA  V.100S</t>
    <phoneticPr fontId="78" type="noConversion"/>
  </si>
  <si>
    <t>CTS2630S</t>
  </si>
  <si>
    <r>
      <rPr>
        <sz val="12"/>
        <color indexed="63"/>
        <rFont val="宋体"/>
        <family val="3"/>
        <charset val="134"/>
      </rPr>
      <t>截样单：周二</t>
    </r>
    <r>
      <rPr>
        <sz val="12"/>
        <color indexed="63"/>
        <rFont val="Arial"/>
        <family val="2"/>
      </rPr>
      <t>12</t>
    </r>
    <r>
      <rPr>
        <sz val="12"/>
        <color indexed="63"/>
        <rFont val="宋体"/>
        <family val="3"/>
        <charset val="134"/>
      </rPr>
      <t>点</t>
    </r>
    <r>
      <rPr>
        <sz val="12"/>
        <color indexed="63"/>
        <rFont val="Arial"/>
        <family val="2"/>
      </rPr>
      <t xml:space="preserve">   </t>
    </r>
    <r>
      <rPr>
        <sz val="12"/>
        <color indexed="63"/>
        <rFont val="宋体"/>
        <family val="3"/>
        <charset val="134"/>
      </rPr>
      <t>截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单：周二</t>
    </r>
    <r>
      <rPr>
        <sz val="12"/>
        <color indexed="63"/>
        <rFont val="Arial"/>
        <family val="2"/>
      </rPr>
      <t>15</t>
    </r>
    <r>
      <rPr>
        <sz val="12"/>
        <color indexed="63"/>
        <rFont val="宋体"/>
        <family val="3"/>
        <charset val="134"/>
      </rPr>
      <t>点</t>
    </r>
    <r>
      <rPr>
        <sz val="12"/>
        <color indexed="63"/>
        <rFont val="Arial"/>
        <family val="2"/>
      </rPr>
      <t> </t>
    </r>
    <r>
      <rPr>
        <sz val="12"/>
        <color indexed="63"/>
        <rFont val="宋体"/>
        <family val="3"/>
        <charset val="134"/>
      </rPr>
      <t>（最迟</t>
    </r>
    <r>
      <rPr>
        <sz val="12"/>
        <color indexed="63"/>
        <rFont val="Arial"/>
        <family val="2"/>
      </rPr>
      <t>15:00</t>
    </r>
    <r>
      <rPr>
        <sz val="12"/>
        <color indexed="63"/>
        <rFont val="宋体"/>
        <family val="3"/>
        <charset val="134"/>
      </rPr>
      <t>要一次性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，超过</t>
    </r>
    <r>
      <rPr>
        <sz val="12"/>
        <color indexed="63"/>
        <rFont val="Arial"/>
        <family val="2"/>
      </rPr>
      <t>15:00</t>
    </r>
    <r>
      <rPr>
        <sz val="12"/>
        <color indexed="63"/>
        <rFont val="宋体"/>
        <family val="3"/>
        <charset val="134"/>
      </rPr>
      <t>提交提单或修改，会产生晚单费</t>
    </r>
    <r>
      <rPr>
        <sz val="12"/>
        <color indexed="63"/>
        <rFont val="Arial"/>
        <family val="2"/>
      </rPr>
      <t>CNY400)  </t>
    </r>
    <phoneticPr fontId="7" type="noConversion"/>
  </si>
  <si>
    <r>
      <rPr>
        <sz val="12"/>
        <rFont val="宋体"/>
        <family val="3"/>
        <charset val="134"/>
      </rPr>
      <t>单证：</t>
    </r>
    <r>
      <rPr>
        <sz val="12"/>
        <rFont val="Arial"/>
        <family val="2"/>
      </rPr>
      <t>HELEN ZHANG  TEL</t>
    </r>
    <r>
      <rPr>
        <sz val="12"/>
        <rFont val="宋体"/>
        <family val="3"/>
        <charset val="134"/>
      </rPr>
      <t>：</t>
    </r>
    <r>
      <rPr>
        <sz val="12"/>
        <rFont val="Arial"/>
        <family val="2"/>
      </rPr>
      <t xml:space="preserve">2395567-461 </t>
    </r>
    <r>
      <rPr>
        <sz val="12"/>
        <rFont val="宋体"/>
        <family val="3"/>
        <charset val="134"/>
      </rPr>
      <t>邮箱：</t>
    </r>
    <r>
      <rPr>
        <sz val="12"/>
        <rFont val="Arial"/>
        <family val="2"/>
      </rPr>
      <t>tydoc-helen.zhang@yml.com.cn</t>
    </r>
    <phoneticPr fontId="7" type="noConversion"/>
  </si>
  <si>
    <t>KCX Service (SG/MY)</t>
    <phoneticPr fontId="78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</si>
  <si>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宋体"/>
        <family val="3"/>
        <charset val="134"/>
      </rPr>
      <t>联</t>
    </r>
    <r>
      <rPr>
        <sz val="12"/>
        <color indexed="8"/>
        <rFont val="MingLiU"/>
        <family val="3"/>
        <charset val="136"/>
      </rPr>
      <t>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</t>
    </r>
    <r>
      <rPr>
        <sz val="12"/>
        <color indexed="8"/>
        <rFont val="宋体"/>
        <family val="3"/>
        <charset val="134"/>
      </rPr>
      <t>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18:00  </t>
    </r>
    <r>
      <rPr>
        <sz val="12"/>
        <color indexed="8"/>
        <rFont val="MingLiU"/>
        <family val="3"/>
        <charset val="136"/>
      </rPr>
      <t>截投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12:00  </t>
    </r>
    <r>
      <rPr>
        <sz val="12"/>
        <color indexed="8"/>
        <rFont val="MingLiU"/>
        <family val="3"/>
        <charset val="136"/>
      </rPr>
      <t>截</t>
    </r>
    <r>
      <rPr>
        <sz val="12"/>
        <color indexed="8"/>
        <rFont val="宋体"/>
        <family val="3"/>
        <charset val="134"/>
      </rPr>
      <t>进场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12:00 </t>
    </r>
    <r>
      <rPr>
        <sz val="12"/>
        <color indexed="8"/>
        <rFont val="MingLiU"/>
        <family val="3"/>
        <charset val="136"/>
      </rPr>
      <t>截提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MingLiU"/>
        <family val="3"/>
        <charset val="136"/>
      </rPr>
      <t>中午</t>
    </r>
    <r>
      <rPr>
        <sz val="12"/>
        <color indexed="8"/>
        <rFont val="Arial"/>
        <family val="2"/>
      </rPr>
      <t>12:00</t>
    </r>
    <phoneticPr fontId="7" type="noConversion"/>
  </si>
  <si>
    <r>
      <t>SGSIN (5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</si>
  <si>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r>
      <t>MYPKG(7</t>
    </r>
    <r>
      <rPr>
        <b/>
        <sz val="12"/>
        <rFont val="宋体"/>
        <family val="3"/>
        <charset val="134"/>
      </rPr>
      <t>天）</t>
    </r>
    <phoneticPr fontId="7" type="noConversion"/>
  </si>
  <si>
    <t>YM COOPERATION V.059S</t>
    <phoneticPr fontId="78" type="noConversion"/>
  </si>
  <si>
    <t>KCX2626S</t>
    <phoneticPr fontId="7" type="noConversion"/>
  </si>
  <si>
    <t>KMTC SEOUL V.2604S</t>
    <phoneticPr fontId="78" type="noConversion"/>
  </si>
  <si>
    <t>KCX2627S</t>
  </si>
  <si>
    <t>CALLAO BRIDGE V.0294S</t>
    <phoneticPr fontId="78" type="noConversion"/>
  </si>
  <si>
    <t>KCX2628S</t>
  </si>
  <si>
    <t>MARIA C V.0096S</t>
    <phoneticPr fontId="78" type="noConversion"/>
  </si>
  <si>
    <t>KCX2629S</t>
  </si>
  <si>
    <t>YM COOPERATION V.060S</t>
    <phoneticPr fontId="78" type="noConversion"/>
  </si>
  <si>
    <t>KCX2630S</t>
  </si>
  <si>
    <r>
      <rPr>
        <sz val="12"/>
        <color indexed="63"/>
        <rFont val="宋体"/>
        <family val="3"/>
        <charset val="134"/>
      </rPr>
      <t>截提单周四中午</t>
    </r>
    <r>
      <rPr>
        <sz val="12"/>
        <color indexed="63"/>
        <rFont val="Arial"/>
        <family val="2"/>
      </rPr>
      <t>12:00 </t>
    </r>
    <r>
      <rPr>
        <sz val="12"/>
        <color indexed="63"/>
        <rFont val="宋体"/>
        <family val="3"/>
        <charset val="134"/>
      </rPr>
      <t>（最迟</t>
    </r>
    <r>
      <rPr>
        <sz val="12"/>
        <color indexed="63"/>
        <rFont val="Arial"/>
        <family val="2"/>
      </rPr>
      <t>14</t>
    </r>
    <r>
      <rPr>
        <sz val="12"/>
        <color indexed="63"/>
        <rFont val="宋体"/>
        <family val="3"/>
        <charset val="134"/>
      </rPr>
      <t>：</t>
    </r>
    <r>
      <rPr>
        <sz val="12"/>
        <color indexed="63"/>
        <rFont val="Arial"/>
        <family val="2"/>
      </rPr>
      <t>:00</t>
    </r>
    <r>
      <rPr>
        <sz val="12"/>
        <color indexed="63"/>
        <rFont val="宋体"/>
        <family val="3"/>
        <charset val="134"/>
      </rPr>
      <t>要一次性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，超过</t>
    </r>
    <r>
      <rPr>
        <sz val="12"/>
        <color indexed="63"/>
        <rFont val="Arial"/>
        <family val="2"/>
      </rPr>
      <t>14:00</t>
    </r>
    <r>
      <rPr>
        <sz val="12"/>
        <color indexed="63"/>
        <rFont val="宋体"/>
        <family val="3"/>
        <charset val="134"/>
      </rPr>
      <t>提交提单或修改，会产生晚单费</t>
    </r>
    <r>
      <rPr>
        <sz val="12"/>
        <color indexed="63"/>
        <rFont val="Arial"/>
        <family val="2"/>
      </rPr>
      <t>CNY400)  </t>
    </r>
    <phoneticPr fontId="7" type="noConversion"/>
  </si>
  <si>
    <r>
      <rPr>
        <sz val="12"/>
        <color indexed="8"/>
        <rFont val="宋体"/>
        <family val="3"/>
        <charset val="134"/>
      </rPr>
      <t>单证：</t>
    </r>
    <r>
      <rPr>
        <sz val="12"/>
        <color rgb="FF000000"/>
        <rFont val="Arial"/>
        <family val="3"/>
      </rPr>
      <t xml:space="preserve">HELLEN </t>
    </r>
    <r>
      <rPr>
        <sz val="12"/>
        <color indexed="8"/>
        <rFont val="Arial"/>
        <family val="2"/>
      </rPr>
      <t>EL</t>
    </r>
    <r>
      <rPr>
        <sz val="12"/>
        <color indexed="8"/>
        <rFont val="宋体"/>
        <family val="3"/>
        <charset val="134"/>
      </rPr>
      <t>：</t>
    </r>
    <r>
      <rPr>
        <sz val="12"/>
        <color indexed="8"/>
        <rFont val="Arial"/>
        <family val="2"/>
      </rPr>
      <t xml:space="preserve">2395567-460 </t>
    </r>
    <r>
      <rPr>
        <sz val="12"/>
        <color indexed="8"/>
        <rFont val="宋体"/>
        <family val="3"/>
        <charset val="134"/>
      </rPr>
      <t>邮箱：</t>
    </r>
    <r>
      <rPr>
        <sz val="12"/>
        <color rgb="FF000000"/>
        <rFont val="Arial"/>
        <family val="3"/>
      </rPr>
      <t>tydoc-hellen.zhang@yml.com.cn</t>
    </r>
    <phoneticPr fontId="7" type="noConversion"/>
  </si>
  <si>
    <t>CTE Service (TH)</t>
    <phoneticPr fontId="7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</si>
  <si>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宋体"/>
        <family val="3"/>
        <charset val="134"/>
      </rPr>
      <t>联代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</t>
    </r>
    <r>
      <rPr>
        <sz val="12"/>
        <color indexed="8"/>
        <rFont val="宋体"/>
        <family val="3"/>
        <charset val="134"/>
      </rPr>
      <t>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MingLiU"/>
        <family val="3"/>
        <charset val="136"/>
      </rPr>
      <t>周天</t>
    </r>
    <r>
      <rPr>
        <sz val="12"/>
        <color rgb="FF000000"/>
        <rFont val="等线"/>
        <family val="3"/>
        <charset val="134"/>
      </rPr>
      <t xml:space="preserve"> </t>
    </r>
    <r>
      <rPr>
        <sz val="12"/>
        <color indexed="8"/>
        <rFont val="Arial"/>
        <family val="2"/>
      </rPr>
      <t>12</t>
    </r>
    <r>
      <rPr>
        <sz val="12"/>
        <color indexed="8"/>
        <rFont val="MingLiU"/>
        <family val="3"/>
        <charset val="136"/>
      </rPr>
      <t>：</t>
    </r>
    <r>
      <rPr>
        <sz val="12"/>
        <color indexed="8"/>
        <rFont val="Arial"/>
        <family val="2"/>
      </rPr>
      <t xml:space="preserve">00  </t>
    </r>
    <r>
      <rPr>
        <sz val="12"/>
        <color indexed="8"/>
        <rFont val="MingLiU"/>
        <family val="3"/>
        <charset val="136"/>
      </rPr>
      <t>截投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等线"/>
        <family val="3"/>
        <charset val="134"/>
      </rPr>
      <t>六</t>
    </r>
    <r>
      <rPr>
        <sz val="12"/>
        <color indexed="8"/>
        <rFont val="Arial"/>
        <family val="2"/>
      </rPr>
      <t xml:space="preserve"> 16:00 </t>
    </r>
    <r>
      <rPr>
        <sz val="12"/>
        <color indexed="8"/>
        <rFont val="MingLiU"/>
        <family val="3"/>
        <charset val="136"/>
      </rPr>
      <t>截</t>
    </r>
    <r>
      <rPr>
        <sz val="12"/>
        <color indexed="8"/>
        <rFont val="宋体"/>
        <family val="3"/>
        <charset val="134"/>
      </rPr>
      <t>进场</t>
    </r>
    <r>
      <rPr>
        <sz val="12"/>
        <color indexed="8"/>
        <rFont val="MingLiU"/>
        <family val="3"/>
        <charset val="136"/>
      </rPr>
      <t>周六</t>
    </r>
    <r>
      <rPr>
        <sz val="12"/>
        <color indexed="8"/>
        <rFont val="Arial"/>
        <family val="2"/>
      </rPr>
      <t xml:space="preserve"> 16:00  </t>
    </r>
    <r>
      <rPr>
        <sz val="12"/>
        <color indexed="8"/>
        <rFont val="MingLiU"/>
        <family val="3"/>
        <charset val="136"/>
      </rPr>
      <t>截提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周五</t>
    </r>
    <r>
      <rPr>
        <sz val="12"/>
        <color indexed="8"/>
        <rFont val="Arial"/>
        <family val="2"/>
      </rPr>
      <t xml:space="preserve"> 16:00</t>
    </r>
    <r>
      <rPr>
        <sz val="12"/>
        <color indexed="8"/>
        <rFont val="MingLiU"/>
        <family val="3"/>
        <charset val="136"/>
      </rPr>
      <t>）</t>
    </r>
    <phoneticPr fontId="78" type="noConversion"/>
  </si>
  <si>
    <r>
      <t>THLCB( KERRY 7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</si>
  <si>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t>FAN YA GUANG ZHOU V.26004S</t>
    <phoneticPr fontId="78" type="noConversion"/>
  </si>
  <si>
    <t>CTE2627S</t>
    <phoneticPr fontId="78" type="noConversion"/>
  </si>
  <si>
    <t>YM CAPACITY V.072S</t>
    <phoneticPr fontId="78" type="noConversion"/>
  </si>
  <si>
    <t>CTE2628S</t>
  </si>
  <si>
    <t>DEAR PANEL V.26027S</t>
    <phoneticPr fontId="78" type="noConversion"/>
  </si>
  <si>
    <t>CTE2629S</t>
  </si>
  <si>
    <t>FAN YA GUANG ZHOU V.26005S</t>
    <phoneticPr fontId="78" type="noConversion"/>
  </si>
  <si>
    <t>CTE2630S</t>
  </si>
  <si>
    <t>TO BE NOTIFY</t>
    <phoneticPr fontId="78" type="noConversion"/>
  </si>
  <si>
    <t>CTE2631S</t>
  </si>
  <si>
    <r>
      <rPr>
        <sz val="12"/>
        <rFont val="宋体"/>
        <family val="3"/>
        <charset val="134"/>
      </rPr>
      <t>单证：</t>
    </r>
    <r>
      <rPr>
        <sz val="12"/>
        <rFont val="Arial"/>
        <family val="2"/>
      </rPr>
      <t>CHERRY  TEL</t>
    </r>
    <r>
      <rPr>
        <sz val="12"/>
        <rFont val="宋体"/>
        <family val="3"/>
        <charset val="134"/>
      </rPr>
      <t>：</t>
    </r>
    <r>
      <rPr>
        <sz val="12"/>
        <rFont val="Arial"/>
        <family val="2"/>
      </rPr>
      <t xml:space="preserve">2395567-463 </t>
    </r>
    <r>
      <rPr>
        <sz val="12"/>
        <rFont val="宋体"/>
        <family val="3"/>
        <charset val="134"/>
      </rPr>
      <t>邮箱：</t>
    </r>
    <r>
      <rPr>
        <sz val="12"/>
        <rFont val="Arial"/>
        <family val="2"/>
      </rPr>
      <t>tydoc-cherry.qian@yml.com.cn</t>
    </r>
    <phoneticPr fontId="7" type="noConversion"/>
  </si>
  <si>
    <t xml:space="preserve"> YM XIAMEN SCHEDULE JUL/2026 --MD1</t>
  </si>
  <si>
    <t>业务: 陈先生 TEL：2395567-302  手机：15859249055   邮箱：Jerry.chen@yml.com.cn</t>
    <phoneticPr fontId="0" type="noConversion"/>
  </si>
  <si>
    <t>订舱:柯小姐 TEL：2395567-304  邮箱：fiona.ke@yml.com.cn   部门邮箱: xbem@yml.com.cn</t>
    <phoneticPr fontId="0" type="noConversion"/>
  </si>
  <si>
    <r>
      <rPr>
        <b/>
        <sz val="12"/>
        <color rgb="FFFF0000"/>
        <rFont val="Arial"/>
        <family val="2"/>
      </rPr>
      <t xml:space="preserve">MD1-- ETD SAT.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 xml:space="preserve">(1.中外运代理   2.海润码头   3. ENS:15:00/THU.    4.Customs Declaration:12:00/THU.    5.Terminal Release:18:00/THU.) </t>
    </r>
    <r>
      <rPr>
        <b/>
        <sz val="10"/>
        <color rgb="FF0000FF"/>
        <rFont val="Arial"/>
        <family val="2"/>
      </rPr>
      <t>相关操作时间以船代和码头公布为准</t>
    </r>
  </si>
  <si>
    <t xml:space="preserve">VOY </t>
  </si>
  <si>
    <t>ETA</t>
  </si>
  <si>
    <t>M/V NAME</t>
    <phoneticPr fontId="0" type="noConversion"/>
  </si>
  <si>
    <t>ETD</t>
    <phoneticPr fontId="0" type="noConversion"/>
  </si>
  <si>
    <t>CNXMN</t>
    <phoneticPr fontId="0" type="noConversion"/>
  </si>
  <si>
    <t>SGSIN</t>
  </si>
  <si>
    <t>EGDAM</t>
    <phoneticPr fontId="0" type="noConversion"/>
  </si>
  <si>
    <t>ILASH</t>
  </si>
  <si>
    <t>GRPIR</t>
    <phoneticPr fontId="0" type="noConversion"/>
  </si>
  <si>
    <t>TRIST</t>
    <phoneticPr fontId="0" type="noConversion"/>
  </si>
  <si>
    <t>TRIZT</t>
    <phoneticPr fontId="0" type="noConversion"/>
  </si>
  <si>
    <t>TRMER</t>
    <phoneticPr fontId="0" type="noConversion"/>
  </si>
  <si>
    <t>IBN AL ABBAR V.344S</t>
  </si>
  <si>
    <t>CSM2627S</t>
    <phoneticPr fontId="0" type="noConversion"/>
  </si>
  <si>
    <t>YM WELLHEAD V.051W</t>
  </si>
  <si>
    <t>MD12628W</t>
  </si>
  <si>
    <t>YM CONTINUITY V.057S</t>
    <phoneticPr fontId="0" type="noConversion"/>
  </si>
  <si>
    <t>CSM2628S</t>
  </si>
  <si>
    <t>YM WARMTH V.044W</t>
  </si>
  <si>
    <t>MD12629W</t>
  </si>
  <si>
    <t>YM CONSTANCY V.073S</t>
  </si>
  <si>
    <t>CSM2629S</t>
  </si>
  <si>
    <t>YM WISH V.051W</t>
  </si>
  <si>
    <t>MD12630W</t>
  </si>
  <si>
    <t>IBN AL ABBAR V.345S</t>
  </si>
  <si>
    <t>CSM2630S</t>
  </si>
  <si>
    <t>YM WORLD V.049W</t>
  </si>
  <si>
    <t>MD12631W</t>
  </si>
  <si>
    <t>YM CONTINUITY V.058S</t>
    <phoneticPr fontId="0" type="noConversion"/>
  </si>
  <si>
    <t>CSM2631S</t>
    <phoneticPr fontId="0" type="noConversion"/>
  </si>
  <si>
    <t>YM WISDOM V.027W</t>
  </si>
  <si>
    <t>MD12632W</t>
  </si>
  <si>
    <t xml:space="preserve"> YM XIAMEN SCHEDULE JUL/2025 --MS2</t>
  </si>
  <si>
    <t>订舱 :FIONAKE TEL：2395567-304  邮箱：fiona.ke@yml.com.cn   部门邮箱: xbem@yml.com.cn</t>
  </si>
  <si>
    <r>
      <rPr>
        <b/>
        <sz val="12"/>
        <color rgb="FFFF0000"/>
        <rFont val="Arial"/>
        <family val="2"/>
      </rPr>
      <t xml:space="preserve">MS2-- ETD SAT.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 xml:space="preserve">(1.中外运代理   2.海润码头   3. ENS:15:00/THU.    4.Customs Declaration:12:00/THU.    5.Terminal Release:18:00/THU.) </t>
    </r>
    <r>
      <rPr>
        <b/>
        <sz val="10"/>
        <color rgb="FF0000FF"/>
        <rFont val="Arial"/>
        <family val="2"/>
      </rPr>
      <t>相关操作时间以船代和码头公布为准</t>
    </r>
  </si>
  <si>
    <t>MATNG</t>
  </si>
  <si>
    <t>ESVLC</t>
  </si>
  <si>
    <t>ESBCN</t>
  </si>
  <si>
    <t>ITGOA</t>
    <phoneticPr fontId="0" type="noConversion"/>
  </si>
  <si>
    <t>ITSPE</t>
  </si>
  <si>
    <t>FRFOS</t>
    <phoneticPr fontId="0" type="noConversion"/>
  </si>
  <si>
    <t>HMM GARAM V.021W</t>
  </si>
  <si>
    <t>MS22611D</t>
  </si>
  <si>
    <t>ONE MACKINAC V.045W</t>
  </si>
  <si>
    <t>MS22612D</t>
  </si>
  <si>
    <t>ONE FRIENDSHIP V.012W</t>
  </si>
  <si>
    <t>MS22613D</t>
  </si>
  <si>
    <t>ONE FRUITION V.011W</t>
  </si>
  <si>
    <t>MS22614D</t>
  </si>
  <si>
    <t>ONE FOCUS V.008W</t>
  </si>
  <si>
    <t>MS22615D</t>
  </si>
  <si>
    <t xml:space="preserve">      YML SCHEDULE JUL/2026 XMN/NCP</t>
    <phoneticPr fontId="5" type="noConversion"/>
  </si>
  <si>
    <t>业务: 陈先生 TEL：2395567-302 手机：15859249055  邮箱：jerry.chen@yml.com.cn</t>
  </si>
  <si>
    <t>订舱:Annie TEL：2395567-203 邮箱：annie.lin@yml.com.cn,xbem@yml.com.cn</t>
  </si>
  <si>
    <t>单证邮箱：tydoc_xmn@yml.com.cn</t>
  </si>
  <si>
    <t>FE6 SERVICE</t>
    <phoneticPr fontId="5" type="noConversion"/>
  </si>
  <si>
    <t>1.联代 2.截提单 周一12:00,截进场 周二 14:00,截申报 周二 14:00,码头截放行 周二 16:00</t>
    <phoneticPr fontId="5" type="noConversion"/>
  </si>
  <si>
    <t>TERMINAL</t>
    <phoneticPr fontId="0" type="noConversion"/>
  </si>
  <si>
    <t>ETD XMN</t>
    <phoneticPr fontId="0" type="noConversion"/>
  </si>
  <si>
    <t>ETA</t>
    <phoneticPr fontId="0" type="noConversion"/>
  </si>
  <si>
    <t>WED</t>
    <phoneticPr fontId="0" type="noConversion"/>
  </si>
  <si>
    <t>费利克斯托</t>
    <phoneticPr fontId="0" type="noConversion"/>
  </si>
  <si>
    <t>安特卫普</t>
    <phoneticPr fontId="0" type="noConversion"/>
  </si>
  <si>
    <t>GBFXT</t>
    <phoneticPr fontId="0" type="noConversion"/>
  </si>
  <si>
    <t>BEANR</t>
    <phoneticPr fontId="0" type="noConversion"/>
  </si>
  <si>
    <t>MSC THAIS V.FW625W</t>
    <phoneticPr fontId="0" type="noConversion"/>
  </si>
  <si>
    <t>FE62625W</t>
    <phoneticPr fontId="0" type="noConversion"/>
  </si>
  <si>
    <t>嵩屿</t>
  </si>
  <si>
    <t>MSC ANITA V.FW626W</t>
    <phoneticPr fontId="0" type="noConversion"/>
  </si>
  <si>
    <t>FE62626W</t>
    <phoneticPr fontId="0" type="noConversion"/>
  </si>
  <si>
    <t>MSC CALYPSO V.FW627W</t>
  </si>
  <si>
    <t>FE62627W</t>
    <phoneticPr fontId="0" type="noConversion"/>
  </si>
  <si>
    <t>MSC OLBIA V.FW628W</t>
    <phoneticPr fontId="0" type="noConversion"/>
  </si>
  <si>
    <t>FE62628W</t>
    <phoneticPr fontId="0" type="noConversion"/>
  </si>
  <si>
    <t>MSC GERMANY V.FW629W</t>
    <phoneticPr fontId="0" type="noConversion"/>
  </si>
  <si>
    <t>FE62629W</t>
    <phoneticPr fontId="0" type="noConversion"/>
  </si>
  <si>
    <t>CSM/FE5 SERVICE</t>
    <phoneticPr fontId="0" type="noConversion"/>
  </si>
  <si>
    <t>1.中外运 2.截提单 周四15:00,截进场 周四 12:00,截申报 周四 12:00,码头截放行 周四 18:00</t>
    <phoneticPr fontId="3" type="noConversion"/>
  </si>
  <si>
    <t>ETA SGSIN</t>
  </si>
  <si>
    <t>SAT</t>
    <phoneticPr fontId="0" type="noConversion"/>
  </si>
  <si>
    <t>MON</t>
    <phoneticPr fontId="0" type="noConversion"/>
  </si>
  <si>
    <t>FRLEH(里哈弗）</t>
  </si>
  <si>
    <t>NLRTM(鹿特丹)</t>
  </si>
  <si>
    <t>海润</t>
    <phoneticPr fontId="0" type="noConversion"/>
  </si>
  <si>
    <t>MSC IDANIA V.GL626W</t>
    <phoneticPr fontId="0" type="noConversion"/>
  </si>
  <si>
    <t>FE52626W</t>
    <phoneticPr fontId="0" type="noConversion"/>
  </si>
  <si>
    <t>MSC KANOKO V.GL627W</t>
  </si>
  <si>
    <t>FE52627W</t>
    <phoneticPr fontId="0" type="noConversion"/>
  </si>
  <si>
    <t>　</t>
  </si>
  <si>
    <t>MSC CAPELLA V.GL628W</t>
    <phoneticPr fontId="0" type="noConversion"/>
  </si>
  <si>
    <t>FE52628W</t>
    <phoneticPr fontId="0" type="noConversion"/>
  </si>
  <si>
    <t>MSC GIOIA TAURO V.GL629W</t>
    <phoneticPr fontId="0" type="noConversion"/>
  </si>
  <si>
    <t>FE52629W</t>
    <phoneticPr fontId="0" type="noConversion"/>
  </si>
  <si>
    <t>MSC VIOLA V.GL630W</t>
    <phoneticPr fontId="0" type="noConversion"/>
  </si>
  <si>
    <t>FE52630W</t>
    <phoneticPr fontId="0" type="noConversion"/>
  </si>
  <si>
    <t>CSM/FE3 SERVICE</t>
    <phoneticPr fontId="0" type="noConversion"/>
  </si>
  <si>
    <t>GBFXT(费利克斯托)</t>
    <phoneticPr fontId="0" type="noConversion"/>
  </si>
  <si>
    <t>DEHAM(汉堡)</t>
    <phoneticPr fontId="0" type="noConversion"/>
  </si>
  <si>
    <t>BEANR(安特卫普)</t>
    <phoneticPr fontId="0" type="noConversion"/>
  </si>
  <si>
    <t>YM WAYFINDER V.001W</t>
    <phoneticPr fontId="0" type="noConversion"/>
  </si>
  <si>
    <t>FE32627W</t>
    <phoneticPr fontId="0" type="noConversion"/>
  </si>
  <si>
    <t>HMM SOUTHAMPTON V.019W</t>
    <phoneticPr fontId="0" type="noConversion"/>
  </si>
  <si>
    <t>FE32628W</t>
  </si>
  <si>
    <t>HMM HELSINKI V.019W</t>
    <phoneticPr fontId="0" type="noConversion"/>
  </si>
  <si>
    <t>FE32629W</t>
  </si>
  <si>
    <t>YM WORTH V.052W</t>
    <phoneticPr fontId="0" type="noConversion"/>
  </si>
  <si>
    <t>FE32630W</t>
  </si>
  <si>
    <t>HMM STOCKHOLM V.019W</t>
    <phoneticPr fontId="0" type="noConversion"/>
  </si>
  <si>
    <t>FE32631W</t>
    <phoneticPr fontId="0" type="noConversion"/>
  </si>
  <si>
    <t>CSM/FP2 SERVICE</t>
    <phoneticPr fontId="0" type="noConversion"/>
  </si>
  <si>
    <t>GBSOU(南安普顿）</t>
    <phoneticPr fontId="0" type="noConversion"/>
  </si>
  <si>
    <t>NLRTM(鹿特丹)</t>
    <phoneticPr fontId="0" type="noConversion"/>
  </si>
  <si>
    <t>YM TRIUMPH V.029W</t>
    <phoneticPr fontId="0" type="noConversion"/>
  </si>
  <si>
    <t>FP22613AD</t>
    <phoneticPr fontId="0" type="noConversion"/>
  </si>
  <si>
    <t>YM TROPHY V.022W</t>
    <phoneticPr fontId="0" type="noConversion"/>
  </si>
  <si>
    <t>FP22614AD</t>
  </si>
  <si>
    <t>YM TOPMOST V.025W</t>
  </si>
  <si>
    <t>FP22615BD</t>
    <phoneticPr fontId="0" type="noConversion"/>
  </si>
  <si>
    <t>ONE FRONTIER V.011W</t>
    <phoneticPr fontId="0" type="noConversion"/>
  </si>
  <si>
    <t>FP22616AD</t>
    <phoneticPr fontId="0" type="noConversion"/>
  </si>
  <si>
    <t>YM THRONE V.020W</t>
    <phoneticPr fontId="0" type="noConversion"/>
  </si>
  <si>
    <t>FP22617AD</t>
    <phoneticPr fontId="0" type="noConversion"/>
  </si>
  <si>
    <t>XKS/FE4 SERVICE(THU）</t>
  </si>
  <si>
    <t>1.联代 2.截提单 周一15:00,截进场 周一 16:00,截申报 周一16:00,码头截放行 周二 10:00</t>
    <phoneticPr fontId="0" type="noConversion"/>
  </si>
  <si>
    <t>ETA</t>
    <phoneticPr fontId="3" type="noConversion"/>
  </si>
  <si>
    <t>DEHAM(汉堡)</t>
    <phoneticPr fontId="3" type="noConversion"/>
  </si>
  <si>
    <t>ARICA BRIDGE V.281E</t>
    <phoneticPr fontId="0" type="noConversion"/>
  </si>
  <si>
    <t>XKS2626B</t>
    <phoneticPr fontId="0" type="noConversion"/>
  </si>
  <si>
    <t>ONE TRUTH V.030W</t>
    <phoneticPr fontId="0" type="noConversion"/>
  </si>
  <si>
    <t>FE42627W</t>
    <phoneticPr fontId="0" type="noConversion"/>
  </si>
  <si>
    <t>GSL CHLOE V.2611E</t>
    <phoneticPr fontId="0" type="noConversion"/>
  </si>
  <si>
    <t>XKS2627B</t>
    <phoneticPr fontId="0" type="noConversion"/>
  </si>
  <si>
    <t>ONE TRIBUTE V.031W</t>
    <phoneticPr fontId="0" type="noConversion"/>
  </si>
  <si>
    <t>FE42628W</t>
    <phoneticPr fontId="0" type="noConversion"/>
  </si>
  <si>
    <t>ERASMUS NINJA V.011E</t>
    <phoneticPr fontId="0" type="noConversion"/>
  </si>
  <si>
    <t>XKS2628B</t>
    <phoneticPr fontId="0" type="noConversion"/>
  </si>
  <si>
    <t>ONE TRIUMPH V.031W</t>
    <phoneticPr fontId="0" type="noConversion"/>
  </si>
  <si>
    <t>FE42629W</t>
    <phoneticPr fontId="0" type="noConversion"/>
  </si>
  <si>
    <t>ARICA BRIDGE V.283E</t>
    <phoneticPr fontId="0" type="noConversion"/>
  </si>
  <si>
    <t>XKS2629B</t>
    <phoneticPr fontId="0" type="noConversion"/>
  </si>
  <si>
    <t>ONE INTEGRITY V.010W</t>
    <phoneticPr fontId="0" type="noConversion"/>
  </si>
  <si>
    <t>FE42630W</t>
    <phoneticPr fontId="0" type="noConversion"/>
  </si>
  <si>
    <t>XKS/FE4 SERVICE(FRI）</t>
    <phoneticPr fontId="0" type="noConversion"/>
  </si>
  <si>
    <t>1.联代 2.截提单 周三15:00,截进场 周四 12:00,截申报 周四12:00,码头截放行 周四 18:00</t>
    <phoneticPr fontId="0" type="noConversion"/>
  </si>
  <si>
    <t>ERASMUS NINJA V.010E</t>
    <phoneticPr fontId="0" type="noConversion"/>
  </si>
  <si>
    <t>XKS2625AD</t>
    <phoneticPr fontId="0" type="noConversion"/>
  </si>
  <si>
    <t>ARICA BRIDGE V.282E</t>
    <phoneticPr fontId="0" type="noConversion"/>
  </si>
  <si>
    <t>XKS2626D</t>
    <phoneticPr fontId="0" type="noConversion"/>
  </si>
  <si>
    <t>FE42629W</t>
  </si>
  <si>
    <t>GSL CHLOE V.2612E</t>
    <phoneticPr fontId="0" type="noConversion"/>
  </si>
  <si>
    <t>XKS2627D</t>
    <phoneticPr fontId="0" type="noConversion"/>
  </si>
  <si>
    <t>FE42630W</t>
  </si>
  <si>
    <t>ERASMUS NINJA V.012E</t>
    <phoneticPr fontId="0" type="noConversion"/>
  </si>
  <si>
    <t>XKS2628D</t>
    <phoneticPr fontId="0" type="noConversion"/>
  </si>
  <si>
    <t>ONE TRUST V.032W</t>
    <phoneticPr fontId="0" type="noConversion"/>
  </si>
  <si>
    <t>FE42631W</t>
    <phoneticPr fontId="0" type="noConversion"/>
  </si>
  <si>
    <t>YM JUL/2026 EX XMN TO --M.EAST EXPRESS SVC</t>
  </si>
  <si>
    <r>
      <t xml:space="preserve">      </t>
    </r>
    <r>
      <rPr>
        <b/>
        <sz val="28"/>
        <rFont val="楷体_GB2312"/>
        <family val="3"/>
        <charset val="134"/>
      </rPr>
      <t>阳明海运</t>
    </r>
    <r>
      <rPr>
        <b/>
        <sz val="28"/>
        <rFont val="Times New Roman"/>
        <family val="1"/>
      </rPr>
      <t>--</t>
    </r>
    <r>
      <rPr>
        <b/>
        <sz val="28"/>
        <rFont val="楷体"/>
        <family val="3"/>
        <charset val="134"/>
      </rPr>
      <t>中东航线</t>
    </r>
  </si>
  <si>
    <t>业务:Alice  M.P:13666054933  TEL:0592-2395567 ext 306    邮箱：alice.huang@yml.com.cn</t>
  </si>
  <si>
    <r>
      <t>订舱</t>
    </r>
    <r>
      <rPr>
        <sz val="11"/>
        <rFont val="Arial"/>
        <family val="2"/>
      </rPr>
      <t>:Miko  TEL</t>
    </r>
    <r>
      <rPr>
        <sz val="11"/>
        <rFont val="宋体"/>
        <family val="3"/>
        <charset val="134"/>
      </rPr>
      <t>：</t>
    </r>
    <r>
      <rPr>
        <sz val="11"/>
        <rFont val="Arial"/>
        <family val="2"/>
      </rPr>
      <t>2395567-209</t>
    </r>
    <r>
      <rPr>
        <sz val="11"/>
        <rFont val="宋体"/>
        <family val="3"/>
        <charset val="134"/>
      </rPr>
      <t> 邮箱：</t>
    </r>
    <r>
      <rPr>
        <sz val="11"/>
        <rFont val="Arial"/>
        <family val="2"/>
      </rPr>
      <t>miko.huang@yml.com.cn</t>
    </r>
  </si>
  <si>
    <r>
      <t>香港中转,</t>
    </r>
    <r>
      <rPr>
        <b/>
        <sz val="16"/>
        <rFont val="宋体"/>
        <family val="3"/>
        <charset val="134"/>
      </rPr>
      <t xml:space="preserve">周四的航班， </t>
    </r>
  </si>
  <si>
    <t xml:space="preserve">  (1.中外运代理   2.海天码头   3. ENS:12:00/Tue.    4.Customs Declaration:12:00/Tue.    5.Terminal Release:18:00/Tue .) (相关操作时间以船代和码头公布为准）</t>
  </si>
  <si>
    <t>FEEDER NAME</t>
  </si>
  <si>
    <t>M/V NAME</t>
  </si>
  <si>
    <t>CNXMN</t>
  </si>
  <si>
    <t>HKHKG</t>
  </si>
  <si>
    <t>CNSHK</t>
  </si>
  <si>
    <t>SHK</t>
  </si>
  <si>
    <t>AEJEA</t>
  </si>
  <si>
    <t>SADMM</t>
  </si>
  <si>
    <r>
      <t>还可接受迪拜中转至以下点：</t>
    </r>
    <r>
      <rPr>
        <b/>
        <sz val="10"/>
        <color rgb="FFFF0000"/>
        <rFont val="宋体"/>
        <family val="3"/>
        <charset val="134"/>
      </rPr>
      <t>沙迦、科威特</t>
    </r>
    <r>
      <rPr>
        <b/>
        <sz val="10"/>
        <color rgb="FF000000"/>
        <rFont val="宋体"/>
        <family val="3"/>
        <charset val="134"/>
      </rPr>
      <t>、巴林、哈伊马角、乌母盖万、阿治曼</t>
    </r>
  </si>
  <si>
    <t>周天航班</t>
  </si>
  <si>
    <t xml:space="preserve">  (1.中外运代理   2.海天码头   3. ENS:12:00/Sat.    4.Customs Declaration:12:00/Sat.    5.Terminal Release:18:00/Sat .) (相关操作时间以船代和码头公布为准）</t>
  </si>
  <si>
    <t>我们的优势：</t>
  </si>
  <si>
    <t xml:space="preserve">AEJEA - JEBEL ALI </t>
  </si>
  <si>
    <r>
      <t>1，</t>
    </r>
    <r>
      <rPr>
        <b/>
        <sz val="11"/>
        <color rgb="FFFF0000"/>
        <rFont val="等线"/>
        <family val="3"/>
        <charset val="134"/>
      </rPr>
      <t>香港中转</t>
    </r>
    <r>
      <rPr>
        <b/>
        <sz val="11"/>
        <color rgb="FF000000"/>
        <rFont val="等线"/>
        <family val="3"/>
        <charset val="134"/>
      </rPr>
      <t>，全程掌控；</t>
    </r>
  </si>
  <si>
    <t>SADMM - DAMMAM</t>
  </si>
  <si>
    <t>2，头程时间配合二程，基本可做到无缝对接，等同直航服务</t>
  </si>
  <si>
    <t>IQAAT - UMM QASR,BGT TERMINAL #25#26</t>
  </si>
  <si>
    <t>3，头程靠泊海天码头。</t>
  </si>
  <si>
    <t>SAJUB -JUBAIL</t>
  </si>
  <si>
    <t>4，可以报关到HKG.</t>
  </si>
  <si>
    <t>QAHMD - HAMAD</t>
  </si>
  <si>
    <t>AEAUH - ABU DHABI</t>
  </si>
  <si>
    <t>OMSOH - SOHAR</t>
  </si>
  <si>
    <t>YM SCHEDULE JUL/2026 EX XMN TO KARACHI,COLOMBO</t>
  </si>
  <si>
    <t xml:space="preserve">         阳明海运</t>
  </si>
  <si>
    <t>业务：Ada Wang TEL：2395567-303 手机：13459208595 邮箱：ada.wang@yml.com.cn</t>
  </si>
  <si>
    <r>
      <t>订舱</t>
    </r>
    <r>
      <rPr>
        <sz val="11"/>
        <rFont val="Arial"/>
        <family val="2"/>
      </rPr>
      <t>: Miko TEL</t>
    </r>
    <r>
      <rPr>
        <sz val="11"/>
        <rFont val="宋体"/>
        <family val="3"/>
        <charset val="134"/>
      </rPr>
      <t>：</t>
    </r>
    <r>
      <rPr>
        <sz val="11"/>
        <rFont val="Arial"/>
        <family val="2"/>
      </rPr>
      <t>2395567-209 </t>
    </r>
    <r>
      <rPr>
        <sz val="11"/>
        <rFont val="宋体"/>
        <family val="3"/>
        <charset val="134"/>
      </rPr>
      <t>邮箱：</t>
    </r>
    <r>
      <rPr>
        <sz val="11"/>
        <rFont val="Arial"/>
        <family val="2"/>
      </rPr>
      <t>miko.huang@yml.com.cn</t>
    </r>
  </si>
  <si>
    <r>
      <t xml:space="preserve">CPX SERVICE:KARACHI,COLOMBO   ( </t>
    </r>
    <r>
      <rPr>
        <b/>
        <i/>
        <sz val="16"/>
        <rFont val="宋体"/>
        <charset val="134"/>
      </rPr>
      <t>蛇口接二程）</t>
    </r>
  </si>
  <si>
    <t>2ND VSL/VOY</t>
  </si>
  <si>
    <t>XMN</t>
  </si>
  <si>
    <t>PKKHI</t>
  </si>
  <si>
    <t>LKCMB</t>
  </si>
  <si>
    <t>GUANG XING 198</t>
  </si>
  <si>
    <t>YM EXPRESS V.096W</t>
  </si>
  <si>
    <t>CPX2628W</t>
  </si>
  <si>
    <t>OOCL JAKARTA V.193W</t>
  </si>
  <si>
    <t>CPX2629W</t>
  </si>
  <si>
    <t>OOCL LE HAVRE V.209W</t>
  </si>
  <si>
    <t>CPX2630W</t>
  </si>
  <si>
    <t>OOCL DALIAN V.721W</t>
  </si>
  <si>
    <t>CPX2631W</t>
  </si>
  <si>
    <t>CNYTN</t>
  </si>
  <si>
    <t>HUA XING GUANG XING</t>
  </si>
  <si>
    <t xml:space="preserve">  (1.中外运代理   2.海天码头   3. ENS:12:00/SAT.    4.Customs Declaration:12:00/SAT.    5.Terminal Release:18:00/SAT .) (相关操作时间以船代和码头公布为准）</t>
  </si>
  <si>
    <r>
      <rPr>
        <b/>
        <i/>
        <sz val="20"/>
        <color rgb="FF000000"/>
        <rFont val="Arial"/>
      </rPr>
      <t xml:space="preserve">                             YML SCHEDULE JUL/2026 XIAMEN/</t>
    </r>
    <r>
      <rPr>
        <b/>
        <i/>
        <sz val="20"/>
        <color rgb="FF000000"/>
        <rFont val="宋体"/>
      </rPr>
      <t>澳洲</t>
    </r>
  </si>
  <si>
    <t>业务:Ada Wang TEL：2395567-303 手机：13459208595 邮箱：ada.wang@yml.com.cn</t>
  </si>
  <si>
    <t>订舱:miko.huang TEL：2395567-209 邮箱：miko.huang@yml.com.cn  部门邮箱:xbas@yml.com.cn</t>
  </si>
  <si>
    <t>(相关操作时间可能变化，以船代和码头公布为准）</t>
  </si>
  <si>
    <t xml:space="preserve">CAT SVC: MELBOURNE , SYDNEY ,BRISBANE </t>
  </si>
  <si>
    <t>TWKHH</t>
  </si>
  <si>
    <t>AUMEL</t>
  </si>
  <si>
    <t>AUSYD</t>
  </si>
  <si>
    <t>AUBNE</t>
  </si>
  <si>
    <t>DONG FANG FUZHOU V.0531X</t>
  </si>
  <si>
    <t>DAAHV0531X</t>
  </si>
  <si>
    <t>TS SYDNEY V.2604S</t>
  </si>
  <si>
    <t>CAT2626S</t>
  </si>
  <si>
    <t>DONG FANG FUZHOU V.0535X</t>
  </si>
  <si>
    <t>DAAHV0535X</t>
  </si>
  <si>
    <t>YM ESSENCE V. 102S</t>
  </si>
  <si>
    <t>CAT2627S</t>
  </si>
  <si>
    <t>DONG FANG FUZHOU V.0539X</t>
  </si>
  <si>
    <t>DAAHV0539X</t>
  </si>
  <si>
    <t>EVER ENVOY V.203S</t>
  </si>
  <si>
    <t>CAT2628S</t>
  </si>
  <si>
    <t>DONG FANG FUZHOU V.0543X</t>
  </si>
  <si>
    <t>DAAHV0543X</t>
  </si>
  <si>
    <t>DIMITRA C V.2391S</t>
  </si>
  <si>
    <t>CAT2629S</t>
  </si>
  <si>
    <t>DONG FANG FUZHOU V.0547X</t>
  </si>
  <si>
    <t>DAAHV0547X</t>
  </si>
  <si>
    <t>TIAN SHUN HE V.2605S</t>
  </si>
  <si>
    <t>CAT2631S</t>
  </si>
  <si>
    <r>
      <t>船代：中外运(</t>
    </r>
    <r>
      <rPr>
        <sz val="10"/>
        <color rgb="FF000000"/>
        <rFont val="宋体"/>
        <family val="3"/>
        <charset val="134"/>
      </rPr>
      <t>相关操作时间可能变化，</t>
    </r>
    <r>
      <rPr>
        <b/>
        <sz val="10"/>
        <color rgb="FFFF0000"/>
        <rFont val="宋体"/>
        <family val="3"/>
        <charset val="134"/>
      </rPr>
      <t>以船代和码头公布为准</t>
    </r>
    <r>
      <rPr>
        <b/>
        <sz val="10"/>
        <color rgb="FF000000"/>
        <rFont val="宋体"/>
        <family val="3"/>
        <charset val="134"/>
      </rPr>
      <t>）</t>
    </r>
  </si>
  <si>
    <t>ENS CUT-OFF: 12:00,EVERY TUE;  CY CUT-OFF:11:30,EVERY TUE;   CUSTOMS DECLARATION OFF:11:30,EVERY TUE</t>
  </si>
  <si>
    <t>TRML RELEASE CUT-OFF:17:00. EVERY TUE</t>
  </si>
  <si>
    <t>YML SCHEDULE JUL/2026-- XIAMEN/JAPAN</t>
    <phoneticPr fontId="7" type="noConversion"/>
  </si>
  <si>
    <r>
      <rPr>
        <sz val="10"/>
        <color indexed="8"/>
        <rFont val="宋体"/>
        <family val="3"/>
        <charset val="134"/>
      </rPr>
      <t>业务：</t>
    </r>
    <r>
      <rPr>
        <sz val="10"/>
        <color indexed="8"/>
        <rFont val="Arial"/>
        <family val="2"/>
      </rPr>
      <t xml:space="preserve"> Ada Wang TEL</t>
    </r>
    <r>
      <rPr>
        <sz val="10"/>
        <color indexed="8"/>
        <rFont val="MingLiU"/>
        <family val="3"/>
        <charset val="136"/>
      </rPr>
      <t>：</t>
    </r>
    <r>
      <rPr>
        <sz val="10"/>
        <color indexed="8"/>
        <rFont val="Arial"/>
        <family val="2"/>
      </rPr>
      <t xml:space="preserve">2395567-303 </t>
    </r>
    <r>
      <rPr>
        <sz val="10"/>
        <color indexed="8"/>
        <rFont val="MingLiU"/>
        <family val="3"/>
        <charset val="136"/>
      </rPr>
      <t>手机：</t>
    </r>
    <r>
      <rPr>
        <sz val="10"/>
        <color indexed="8"/>
        <rFont val="Arial"/>
        <family val="2"/>
      </rPr>
      <t xml:space="preserve">13459208595 </t>
    </r>
    <r>
      <rPr>
        <sz val="10"/>
        <color indexed="8"/>
        <rFont val="宋体"/>
        <family val="3"/>
        <charset val="134"/>
      </rPr>
      <t>邮</t>
    </r>
    <r>
      <rPr>
        <sz val="10"/>
        <color indexed="8"/>
        <rFont val="MingLiU"/>
        <family val="3"/>
        <charset val="136"/>
      </rPr>
      <t>箱：</t>
    </r>
    <r>
      <rPr>
        <sz val="10"/>
        <color indexed="8"/>
        <rFont val="Arial"/>
        <family val="2"/>
      </rPr>
      <t>ada.wang@yml.com.cn</t>
    </r>
    <phoneticPr fontId="16" type="noConversion"/>
  </si>
  <si>
    <r>
      <rPr>
        <b/>
        <sz val="10"/>
        <color indexed="10"/>
        <rFont val="等线"/>
        <family val="3"/>
        <charset val="134"/>
      </rPr>
      <t>PAS</t>
    </r>
    <r>
      <rPr>
        <b/>
        <i/>
        <sz val="10"/>
        <color indexed="8"/>
        <rFont val="Arial"/>
        <family val="2"/>
      </rPr>
      <t xml:space="preserve">  (1.</t>
    </r>
    <r>
      <rPr>
        <b/>
        <i/>
        <sz val="10"/>
        <color indexed="8"/>
        <rFont val="宋体"/>
        <family val="3"/>
        <charset val="134"/>
      </rPr>
      <t>中外运代理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宋体"/>
        <family val="3"/>
        <charset val="134"/>
      </rPr>
      <t>截箱：周</t>
    </r>
    <r>
      <rPr>
        <b/>
        <i/>
        <sz val="10"/>
        <color indexed="8"/>
        <rFont val="等线"/>
        <family val="3"/>
        <charset val="134"/>
      </rPr>
      <t>日</t>
    </r>
    <r>
      <rPr>
        <b/>
        <i/>
        <sz val="10"/>
        <color indexed="8"/>
        <rFont val="Arial"/>
        <family val="2"/>
      </rPr>
      <t xml:space="preserve"> 18:00 )</t>
    </r>
    <phoneticPr fontId="16" type="noConversion"/>
  </si>
  <si>
    <r>
      <t xml:space="preserve">VESSEL NAME </t>
    </r>
    <r>
      <rPr>
        <b/>
        <sz val="10"/>
        <color indexed="8"/>
        <rFont val="宋体"/>
        <family val="3"/>
        <charset val="134"/>
      </rPr>
      <t>船名</t>
    </r>
    <phoneticPr fontId="16" type="noConversion"/>
  </si>
  <si>
    <r>
      <t xml:space="preserve">VOY NO </t>
    </r>
    <r>
      <rPr>
        <b/>
        <sz val="10"/>
        <color indexed="8"/>
        <rFont val="宋体"/>
        <family val="3"/>
        <charset val="134"/>
      </rPr>
      <t>航次</t>
    </r>
    <phoneticPr fontId="16" type="noConversion"/>
  </si>
  <si>
    <t>VOY CODE</t>
  </si>
  <si>
    <t>船舶呼号</t>
    <phoneticPr fontId="16" type="noConversion"/>
  </si>
  <si>
    <r>
      <t xml:space="preserve">ETD </t>
    </r>
    <r>
      <rPr>
        <b/>
        <sz val="9"/>
        <color indexed="8"/>
        <rFont val="宋体"/>
        <family val="3"/>
        <charset val="134"/>
      </rPr>
      <t>离港时间</t>
    </r>
    <phoneticPr fontId="16" type="noConversion"/>
  </si>
  <si>
    <r>
      <t xml:space="preserve">ETA </t>
    </r>
    <r>
      <rPr>
        <b/>
        <sz val="9"/>
        <color indexed="8"/>
        <rFont val="宋体"/>
        <family val="3"/>
        <charset val="134"/>
      </rPr>
      <t>抵港時間</t>
    </r>
    <phoneticPr fontId="16" type="noConversion"/>
  </si>
  <si>
    <t>厦门</t>
    <phoneticPr fontId="16" type="noConversion"/>
  </si>
  <si>
    <t>门司</t>
    <phoneticPr fontId="16" type="noConversion"/>
  </si>
  <si>
    <t>博多</t>
    <phoneticPr fontId="16" type="noConversion"/>
  </si>
  <si>
    <t>釜山</t>
    <phoneticPr fontId="16" type="noConversion"/>
  </si>
  <si>
    <t>光阳</t>
    <phoneticPr fontId="16" type="noConversion"/>
  </si>
  <si>
    <t>CALLSIGN</t>
  </si>
  <si>
    <t>XIAMEN</t>
  </si>
  <si>
    <t>MOJI</t>
  </si>
  <si>
    <t>HAKATA</t>
  </si>
  <si>
    <t>PUSAN</t>
  </si>
  <si>
    <t>KWANGYANG</t>
  </si>
  <si>
    <t xml:space="preserve">INTERASIA ELEVATE </t>
    <phoneticPr fontId="7" type="noConversion"/>
  </si>
  <si>
    <t>N068</t>
    <phoneticPr fontId="7" type="noConversion"/>
  </si>
  <si>
    <t>PAS2625AN</t>
    <phoneticPr fontId="7" type="noConversion"/>
  </si>
  <si>
    <t>9V8455</t>
    <phoneticPr fontId="7" type="noConversion"/>
  </si>
  <si>
    <t>TS GUANGZHOU</t>
    <phoneticPr fontId="7" type="noConversion"/>
  </si>
  <si>
    <t>2609N</t>
    <phoneticPr fontId="7" type="noConversion"/>
  </si>
  <si>
    <t>PAS2625N</t>
    <phoneticPr fontId="7" type="noConversion"/>
  </si>
  <si>
    <t>V7A5825</t>
    <phoneticPr fontId="7" type="noConversion"/>
  </si>
  <si>
    <t>YM CERTAINTY</t>
    <phoneticPr fontId="7" type="noConversion"/>
  </si>
  <si>
    <t>086N</t>
    <phoneticPr fontId="7" type="noConversion"/>
  </si>
  <si>
    <t>PAS2626N</t>
  </si>
  <si>
    <t>D5WR3</t>
    <phoneticPr fontId="7" type="noConversion"/>
  </si>
  <si>
    <t>2610N</t>
    <phoneticPr fontId="7" type="noConversion"/>
  </si>
  <si>
    <t>PAS2627N</t>
  </si>
  <si>
    <t>N069</t>
    <phoneticPr fontId="7" type="noConversion"/>
  </si>
  <si>
    <t>PAS2628N</t>
  </si>
  <si>
    <r>
      <rPr>
        <b/>
        <i/>
        <sz val="10"/>
        <color indexed="10"/>
        <rFont val="Arial"/>
        <family val="2"/>
      </rPr>
      <t xml:space="preserve">JTS </t>
    </r>
    <r>
      <rPr>
        <b/>
        <i/>
        <sz val="10"/>
        <color indexed="8"/>
        <rFont val="Arial"/>
        <family val="2"/>
      </rPr>
      <t xml:space="preserve"> (1.</t>
    </r>
    <r>
      <rPr>
        <b/>
        <i/>
        <sz val="10"/>
        <color indexed="8"/>
        <rFont val="宋体"/>
        <family val="3"/>
        <charset val="134"/>
      </rPr>
      <t>外代代理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截箱周五18:00</t>
    </r>
    <r>
      <rPr>
        <b/>
        <i/>
        <sz val="10"/>
        <color indexed="8"/>
        <rFont val="Arial"/>
        <family val="2"/>
      </rPr>
      <t>)</t>
    </r>
    <phoneticPr fontId="16" type="noConversion"/>
  </si>
  <si>
    <t>VOY CODE</t>
    <phoneticPr fontId="7" type="noConversion"/>
  </si>
  <si>
    <r>
      <t xml:space="preserve">ETA </t>
    </r>
    <r>
      <rPr>
        <b/>
        <sz val="9"/>
        <color indexed="8"/>
        <rFont val="宋体"/>
        <family val="3"/>
        <charset val="134"/>
      </rPr>
      <t>到港时间</t>
    </r>
    <phoneticPr fontId="16" type="noConversion"/>
  </si>
  <si>
    <r>
      <t xml:space="preserve"> </t>
    </r>
    <r>
      <rPr>
        <b/>
        <sz val="9"/>
        <color indexed="8"/>
        <rFont val="宋体"/>
        <family val="3"/>
        <charset val="134"/>
      </rPr>
      <t>厦门</t>
    </r>
    <phoneticPr fontId="16" type="noConversion"/>
  </si>
  <si>
    <t>名古屋</t>
    <phoneticPr fontId="16" type="noConversion"/>
  </si>
  <si>
    <t>东京</t>
    <phoneticPr fontId="16" type="noConversion"/>
  </si>
  <si>
    <t>横滨</t>
    <phoneticPr fontId="16" type="noConversion"/>
  </si>
  <si>
    <t>CALLSIGN</t>
    <phoneticPr fontId="7" type="noConversion"/>
  </si>
  <si>
    <t>NAGOYA</t>
  </si>
  <si>
    <t>TOKYO</t>
  </si>
  <si>
    <t>YOKOHAMA</t>
  </si>
  <si>
    <t>YM INAUGURATION</t>
    <phoneticPr fontId="7" type="noConversion"/>
  </si>
  <si>
    <t>340N</t>
    <phoneticPr fontId="7" type="noConversion"/>
  </si>
  <si>
    <t>JTS2625AN</t>
    <phoneticPr fontId="7" type="noConversion"/>
  </si>
  <si>
    <t>BLHE</t>
    <phoneticPr fontId="7" type="noConversion"/>
  </si>
  <si>
    <t>IBN AL ABBAR</t>
    <phoneticPr fontId="7" type="noConversion"/>
  </si>
  <si>
    <t>343N</t>
    <phoneticPr fontId="7" type="noConversion"/>
  </si>
  <si>
    <t>JTS2526N</t>
    <phoneticPr fontId="7" type="noConversion"/>
  </si>
  <si>
    <t>3FFC9</t>
    <phoneticPr fontId="7" type="noConversion"/>
  </si>
  <si>
    <t>CAPE FELTON</t>
    <phoneticPr fontId="7" type="noConversion"/>
  </si>
  <si>
    <t>003N</t>
    <phoneticPr fontId="7" type="noConversion"/>
  </si>
  <si>
    <t>JTS2527N</t>
  </si>
  <si>
    <t>V7OX5</t>
    <phoneticPr fontId="7" type="noConversion"/>
  </si>
  <si>
    <t>341N</t>
    <phoneticPr fontId="7" type="noConversion"/>
  </si>
  <si>
    <t>JTS2528N</t>
  </si>
  <si>
    <t>344N</t>
    <phoneticPr fontId="7" type="noConversion"/>
  </si>
  <si>
    <t>JTS2529N</t>
  </si>
  <si>
    <r>
      <rPr>
        <b/>
        <i/>
        <sz val="10"/>
        <color indexed="10"/>
        <rFont val="Arial"/>
        <family val="2"/>
      </rPr>
      <t xml:space="preserve">JCV  </t>
    </r>
    <r>
      <rPr>
        <b/>
        <i/>
        <sz val="10"/>
        <color indexed="8"/>
        <rFont val="Arial"/>
        <family val="2"/>
      </rPr>
      <t>(1.</t>
    </r>
    <r>
      <rPr>
        <b/>
        <i/>
        <sz val="10"/>
        <color indexed="8"/>
        <rFont val="宋体"/>
        <family val="3"/>
        <charset val="134"/>
      </rPr>
      <t>外代代理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宋体"/>
        <family val="3"/>
        <charset val="134"/>
      </rPr>
      <t>截提单周五</t>
    </r>
    <r>
      <rPr>
        <b/>
        <i/>
        <sz val="10"/>
        <color indexed="8"/>
        <rFont val="Arial"/>
        <family val="2"/>
      </rPr>
      <t xml:space="preserve"> 12:00,</t>
    </r>
    <r>
      <rPr>
        <b/>
        <i/>
        <sz val="10"/>
        <color indexed="8"/>
        <rFont val="宋体"/>
        <family val="3"/>
        <charset val="134"/>
      </rPr>
      <t>截箱周六</t>
    </r>
    <r>
      <rPr>
        <b/>
        <i/>
        <sz val="10"/>
        <color indexed="8"/>
        <rFont val="Arial"/>
        <family val="2"/>
      </rPr>
      <t>18:00</t>
    </r>
    <r>
      <rPr>
        <b/>
        <i/>
        <sz val="10"/>
        <color indexed="8"/>
        <rFont val="微软雅黑"/>
        <family val="2"/>
        <charset val="134"/>
      </rPr>
      <t>，截申報週五16：00</t>
    </r>
    <r>
      <rPr>
        <b/>
        <i/>
        <sz val="10"/>
        <color indexed="8"/>
        <rFont val="Arial"/>
        <family val="2"/>
      </rPr>
      <t>)</t>
    </r>
    <phoneticPr fontId="16" type="noConversion"/>
  </si>
  <si>
    <r>
      <t>东京</t>
    </r>
    <r>
      <rPr>
        <b/>
        <sz val="9"/>
        <color indexed="8"/>
        <rFont val="Arial"/>
        <family val="2"/>
      </rPr>
      <t>(3</t>
    </r>
    <r>
      <rPr>
        <b/>
        <sz val="9"/>
        <color indexed="8"/>
        <rFont val="宋体"/>
        <family val="3"/>
        <charset val="134"/>
      </rPr>
      <t>天）</t>
    </r>
    <phoneticPr fontId="16" type="noConversion"/>
  </si>
  <si>
    <r>
      <t>横滨</t>
    </r>
    <r>
      <rPr>
        <b/>
        <sz val="9"/>
        <color indexed="8"/>
        <rFont val="Arial"/>
        <family val="2"/>
      </rPr>
      <t>(4</t>
    </r>
    <r>
      <rPr>
        <b/>
        <sz val="9"/>
        <color indexed="8"/>
        <rFont val="宋体"/>
        <family val="3"/>
        <charset val="134"/>
      </rPr>
      <t>天</t>
    </r>
    <r>
      <rPr>
        <b/>
        <sz val="9"/>
        <color indexed="8"/>
        <rFont val="Arial"/>
        <family val="2"/>
      </rPr>
      <t>)</t>
    </r>
    <phoneticPr fontId="16" type="noConversion"/>
  </si>
  <si>
    <r>
      <t>名古屋</t>
    </r>
    <r>
      <rPr>
        <b/>
        <sz val="9"/>
        <color indexed="8"/>
        <rFont val="Arial"/>
        <family val="2"/>
      </rPr>
      <t>(4.5</t>
    </r>
    <r>
      <rPr>
        <b/>
        <sz val="9"/>
        <color indexed="8"/>
        <rFont val="宋体"/>
        <family val="3"/>
        <charset val="134"/>
      </rPr>
      <t>天</t>
    </r>
    <r>
      <rPr>
        <b/>
        <sz val="9"/>
        <color indexed="8"/>
        <rFont val="Arial"/>
        <family val="2"/>
      </rPr>
      <t>)</t>
    </r>
    <phoneticPr fontId="16" type="noConversion"/>
  </si>
  <si>
    <t>FENGYUNHE</t>
  </si>
  <si>
    <t>1941N</t>
    <phoneticPr fontId="7" type="noConversion"/>
  </si>
  <si>
    <t>JCV2627N</t>
    <phoneticPr fontId="7" type="noConversion"/>
  </si>
  <si>
    <t xml:space="preserve">3FXG8 </t>
    <phoneticPr fontId="7" type="noConversion"/>
  </si>
  <si>
    <t>JINYUNHE</t>
    <phoneticPr fontId="7" type="noConversion"/>
  </si>
  <si>
    <t>JCV2628N</t>
  </si>
  <si>
    <t>H3GB</t>
    <phoneticPr fontId="7" type="noConversion"/>
  </si>
  <si>
    <t xml:space="preserve">	CAIYUNHE</t>
    <phoneticPr fontId="7" type="noConversion"/>
  </si>
  <si>
    <t>1943N</t>
    <phoneticPr fontId="7" type="noConversion"/>
  </si>
  <si>
    <t>JCV2629N</t>
  </si>
  <si>
    <t>H3MN</t>
    <phoneticPr fontId="7" type="noConversion"/>
  </si>
  <si>
    <t>JCV2630N</t>
  </si>
  <si>
    <t>JCV2631N</t>
  </si>
  <si>
    <r>
      <rPr>
        <b/>
        <i/>
        <sz val="10"/>
        <color indexed="10"/>
        <rFont val="Arial"/>
        <family val="2"/>
      </rPr>
      <t xml:space="preserve">XJS </t>
    </r>
    <r>
      <rPr>
        <b/>
        <i/>
        <sz val="10"/>
        <color indexed="10"/>
        <rFont val="等线"/>
        <family val="3"/>
        <charset val="134"/>
      </rPr>
      <t>关西线</t>
    </r>
    <r>
      <rPr>
        <b/>
        <i/>
        <sz val="10"/>
        <color indexed="8"/>
        <rFont val="Arial"/>
        <family val="2"/>
      </rPr>
      <t>(1.</t>
    </r>
    <r>
      <rPr>
        <b/>
        <i/>
        <sz val="10"/>
        <color indexed="8"/>
        <rFont val="等线"/>
        <family val="3"/>
        <charset val="134"/>
      </rPr>
      <t>中外运代理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等线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截箱周六</t>
    </r>
    <r>
      <rPr>
        <b/>
        <i/>
        <sz val="10"/>
        <color indexed="8"/>
        <rFont val="Arial"/>
        <family val="2"/>
      </rPr>
      <t>18:00)</t>
    </r>
    <phoneticPr fontId="16" type="noConversion"/>
  </si>
  <si>
    <r>
      <t>ETA</t>
    </r>
    <r>
      <rPr>
        <b/>
        <sz val="9"/>
        <color indexed="8"/>
        <rFont val="宋体"/>
        <family val="3"/>
        <charset val="134"/>
      </rPr>
      <t>到港时间</t>
    </r>
    <phoneticPr fontId="7" type="noConversion"/>
  </si>
  <si>
    <t>大阪</t>
    <phoneticPr fontId="16" type="noConversion"/>
  </si>
  <si>
    <t>神户</t>
    <phoneticPr fontId="16" type="noConversion"/>
  </si>
  <si>
    <t>OSAKA</t>
    <phoneticPr fontId="7" type="noConversion"/>
  </si>
  <si>
    <t>KOBE</t>
    <phoneticPr fontId="7" type="noConversion"/>
  </si>
  <si>
    <t>TS KOBE</t>
    <phoneticPr fontId="7" type="noConversion"/>
  </si>
  <si>
    <t>2612N</t>
    <phoneticPr fontId="7" type="noConversion"/>
  </si>
  <si>
    <t>XJS2627N</t>
    <phoneticPr fontId="7" type="noConversion"/>
  </si>
  <si>
    <t>V7A5716</t>
    <phoneticPr fontId="7" type="noConversion"/>
  </si>
  <si>
    <t xml:space="preserve">	
TS HAKATA</t>
    <phoneticPr fontId="7" type="noConversion"/>
  </si>
  <si>
    <t>XJS2628N</t>
  </si>
  <si>
    <t>V7A6216</t>
    <phoneticPr fontId="7" type="noConversion"/>
  </si>
  <si>
    <t>2613N</t>
  </si>
  <si>
    <t>XJS2629N</t>
  </si>
  <si>
    <t>XJS2630N</t>
  </si>
  <si>
    <t>2614N</t>
  </si>
  <si>
    <t>XJS2631N</t>
  </si>
  <si>
    <r>
      <rPr>
        <b/>
        <i/>
        <sz val="10"/>
        <color indexed="10"/>
        <rFont val="Arial"/>
        <family val="2"/>
      </rPr>
      <t xml:space="preserve">NCT </t>
    </r>
    <r>
      <rPr>
        <b/>
        <i/>
        <sz val="10"/>
        <color indexed="10"/>
        <rFont val="等线"/>
        <family val="3"/>
        <charset val="134"/>
      </rPr>
      <t>仁川线</t>
    </r>
    <r>
      <rPr>
        <b/>
        <i/>
        <sz val="10"/>
        <color indexed="8"/>
        <rFont val="Arial"/>
        <family val="2"/>
      </rPr>
      <t xml:space="preserve"> (1.</t>
    </r>
    <r>
      <rPr>
        <b/>
        <i/>
        <sz val="10"/>
        <color indexed="8"/>
        <rFont val="等线"/>
        <family val="3"/>
        <charset val="134"/>
      </rPr>
      <t>联代</t>
    </r>
    <r>
      <rPr>
        <b/>
        <i/>
        <sz val="10"/>
        <color indexed="8"/>
        <rFont val="等线"/>
        <family val="3"/>
        <charset val="134"/>
      </rPr>
      <t>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等线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</t>
    </r>
    <r>
      <rPr>
        <b/>
        <i/>
        <sz val="10"/>
        <color indexed="8"/>
        <rFont val="等线"/>
        <family val="3"/>
        <charset val="134"/>
      </rPr>
      <t>六</t>
    </r>
    <r>
      <rPr>
        <b/>
        <i/>
        <sz val="10"/>
        <color indexed="8"/>
        <rFont val="Arial"/>
        <family val="2"/>
      </rPr>
      <t>18:00)</t>
    </r>
    <phoneticPr fontId="16" type="noConversion"/>
  </si>
  <si>
    <t>仁川</t>
    <phoneticPr fontId="16" type="noConversion"/>
  </si>
  <si>
    <t>INCHEON</t>
    <phoneticPr fontId="7" type="noConversion"/>
  </si>
  <si>
    <t>WAN HAI 509</t>
    <phoneticPr fontId="7" type="noConversion"/>
  </si>
  <si>
    <t>N164</t>
    <phoneticPr fontId="7" type="noConversion"/>
  </si>
  <si>
    <t>NCT2624N</t>
    <phoneticPr fontId="7" type="noConversion"/>
  </si>
  <si>
    <t>OOCL AMERICA</t>
    <phoneticPr fontId="7" type="noConversion"/>
  </si>
  <si>
    <t>196N</t>
    <phoneticPr fontId="7" type="noConversion"/>
  </si>
  <si>
    <t>NCT2625N</t>
  </si>
  <si>
    <t>XIN QING DAO</t>
    <phoneticPr fontId="7" type="noConversion"/>
  </si>
  <si>
    <t>256N</t>
    <phoneticPr fontId="7" type="noConversion"/>
  </si>
  <si>
    <t>NCT2626N</t>
  </si>
  <si>
    <t>XIN CHI WAN</t>
    <phoneticPr fontId="7" type="noConversion"/>
  </si>
  <si>
    <t>100N</t>
    <phoneticPr fontId="7" type="noConversion"/>
  </si>
  <si>
    <t>NCT2627N</t>
  </si>
  <si>
    <t>N165</t>
    <phoneticPr fontId="7" type="noConversion"/>
  </si>
  <si>
    <t>NCT2628N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</si>
</sst>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6" formatCode="[$-409]d\-mmm;@"/>
  </numFmts>
  <fonts count="152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indexed="8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2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2"/>
      <name val="宋体"/>
      <family val="3"/>
      <charset val="134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8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0"/>
      <color rgb="FF000000"/>
      <name val="Arial"/>
      <family val="2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u/>
      <sz val="12"/>
      <color theme="10"/>
      <name val="宋体"/>
      <family val="3"/>
      <charset val="134"/>
    </font>
    <font>
      <sz val="10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sz val="10"/>
      <color theme="1"/>
      <name val="Arial"/>
      <family val="2"/>
    </font>
    <font>
      <b/>
      <sz val="10"/>
      <color indexed="8"/>
      <name val="宋体"/>
      <family val="3"/>
      <charset val="134"/>
    </font>
    <font>
      <strike/>
      <sz val="12"/>
      <color indexed="8"/>
      <name val="宋体"/>
      <family val="3"/>
      <charset val="134"/>
    </font>
    <font>
      <sz val="13"/>
      <name val="宋体"/>
      <family val="3"/>
      <charset val="134"/>
    </font>
    <font>
      <b/>
      <i/>
      <sz val="24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宋体"/>
      <family val="3"/>
      <charset val="134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color rgb="FF222222"/>
      <name val="Arial"/>
      <family val="2"/>
    </font>
    <font>
      <b/>
      <i/>
      <sz val="13"/>
      <name val="宋体"/>
      <family val="3"/>
      <charset val="134"/>
    </font>
    <font>
      <sz val="12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b/>
      <sz val="8"/>
      <name val="Arial"/>
      <family val="2"/>
    </font>
    <font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b/>
      <sz val="28"/>
      <name val="Times New Roman"/>
      <family val="1"/>
    </font>
    <font>
      <b/>
      <sz val="28"/>
      <name val="楷体_GB2312"/>
      <family val="3"/>
      <charset val="134"/>
    </font>
    <font>
      <b/>
      <i/>
      <sz val="20"/>
      <name val="Arial"/>
      <family val="2"/>
    </font>
    <font>
      <sz val="11"/>
      <name val="Arial"/>
      <family val="2"/>
    </font>
    <font>
      <sz val="16"/>
      <color rgb="FFFF0000"/>
      <name val="Times New Roman"/>
      <family val="1"/>
    </font>
    <font>
      <b/>
      <sz val="10"/>
      <name val="Times New Roman"/>
      <family val="1"/>
    </font>
    <font>
      <b/>
      <sz val="36"/>
      <name val="楷体_GB2312"/>
      <family val="3"/>
      <charset val="134"/>
    </font>
    <font>
      <b/>
      <i/>
      <sz val="16"/>
      <name val="Arial"/>
      <family val="2"/>
    </font>
    <font>
      <sz val="20"/>
      <color indexed="8"/>
      <name val="宋体"/>
      <family val="3"/>
      <charset val="134"/>
    </font>
    <font>
      <b/>
      <i/>
      <sz val="10"/>
      <color indexed="8"/>
      <name val="微软雅黑"/>
      <family val="2"/>
      <charset val="134"/>
    </font>
    <font>
      <b/>
      <sz val="9"/>
      <color indexed="8"/>
      <name val="宋体"/>
      <family val="3"/>
      <charset val="134"/>
    </font>
    <font>
      <b/>
      <sz val="9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i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theme="1"/>
      <name val="Arial"/>
      <family val="2"/>
    </font>
    <font>
      <sz val="12"/>
      <color indexed="63"/>
      <name val="Arial"/>
      <family val="2"/>
    </font>
    <font>
      <sz val="12"/>
      <color indexed="63"/>
      <name val="Arial"/>
      <family val="3"/>
      <charset val="134"/>
    </font>
    <font>
      <sz val="12"/>
      <color indexed="8"/>
      <name val="Arial"/>
      <family val="3"/>
      <charset val="134"/>
    </font>
    <font>
      <sz val="10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indexed="10"/>
      <name val="等线"/>
      <family val="3"/>
      <charset val="134"/>
    </font>
    <font>
      <b/>
      <i/>
      <sz val="10"/>
      <color indexed="8"/>
      <name val="等线"/>
      <family val="3"/>
      <charset val="134"/>
    </font>
    <font>
      <b/>
      <i/>
      <sz val="10"/>
      <color indexed="10"/>
      <name val="Arial"/>
      <family val="2"/>
    </font>
    <font>
      <sz val="10"/>
      <color indexed="8"/>
      <name val="Microsoft YaHei UI"/>
      <family val="2"/>
      <charset val="134"/>
    </font>
    <font>
      <b/>
      <sz val="12"/>
      <color rgb="FF0000FF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sz val="9"/>
      <name val="等线"/>
      <family val="2"/>
      <charset val="134"/>
      <scheme val="minor"/>
    </font>
    <font>
      <sz val="12"/>
      <color indexed="8"/>
      <name val="MingLiU"/>
      <family val="3"/>
    </font>
    <font>
      <sz val="12"/>
      <color indexed="8"/>
      <name val="MingLiU"/>
      <family val="3"/>
      <charset val="136"/>
    </font>
    <font>
      <sz val="12"/>
      <color indexed="63"/>
      <name val="宋体"/>
      <family val="3"/>
      <charset val="134"/>
    </font>
    <font>
      <sz val="12"/>
      <color rgb="FF000000"/>
      <name val="Arial"/>
      <family val="3"/>
    </font>
    <font>
      <b/>
      <sz val="11"/>
      <color rgb="FFFF0000"/>
      <name val="Arial"/>
      <family val="2"/>
    </font>
    <font>
      <b/>
      <sz val="8"/>
      <color rgb="FF000000"/>
      <name val="Arial"/>
      <family val="2"/>
    </font>
    <font>
      <sz val="12"/>
      <color rgb="FF000000"/>
      <name val="等线"/>
      <family val="3"/>
      <charset val="134"/>
    </font>
    <font>
      <sz val="11"/>
      <color rgb="FF000000"/>
      <name val="等线"/>
      <family val="3"/>
      <charset val="134"/>
    </font>
    <font>
      <sz val="10"/>
      <color indexed="8"/>
      <name val="MingLiU"/>
      <family val="3"/>
      <charset val="136"/>
    </font>
    <font>
      <sz val="10"/>
      <color rgb="FFFF0000"/>
      <name val="微软雅黑"/>
      <family val="2"/>
      <charset val="134"/>
    </font>
    <font>
      <b/>
      <i/>
      <sz val="10"/>
      <color indexed="10"/>
      <name val="等线"/>
      <family val="3"/>
      <charset val="134"/>
    </font>
    <font>
      <b/>
      <sz val="28"/>
      <name val="楷体"/>
      <family val="3"/>
      <charset val="134"/>
    </font>
    <font>
      <b/>
      <sz val="10"/>
      <color rgb="FF000000"/>
      <name val="Times New Roman"/>
      <family val="1"/>
    </font>
    <font>
      <b/>
      <sz val="18"/>
      <color indexed="8"/>
      <name val="Microsoft YaHei UI"/>
      <family val="2"/>
      <charset val="134"/>
    </font>
    <font>
      <sz val="10"/>
      <name val="微软雅黑"/>
      <family val="2"/>
      <charset val="134"/>
    </font>
    <font>
      <sz val="10"/>
      <name val="宋体"/>
      <family val="3"/>
      <charset val="134"/>
    </font>
    <font>
      <i/>
      <sz val="10"/>
      <name val="Arial"/>
      <family val="2"/>
    </font>
    <font>
      <b/>
      <sz val="10"/>
      <color rgb="FF000000"/>
      <name val="Noto Sans SC Black"/>
      <family val="2"/>
      <charset val="134"/>
    </font>
    <font>
      <b/>
      <sz val="10"/>
      <color rgb="FFFF0000"/>
      <name val="Noto Sans SC Black"/>
      <family val="2"/>
      <charset val="134"/>
    </font>
    <font>
      <sz val="11"/>
      <color theme="1"/>
      <name val="Arial"/>
      <family val="2"/>
    </font>
    <font>
      <b/>
      <i/>
      <sz val="20"/>
      <color indexed="8"/>
      <name val="宋体"/>
      <family val="3"/>
      <charset val="134"/>
    </font>
    <font>
      <sz val="16"/>
      <color rgb="FF000000"/>
      <name val="Arial"/>
      <family val="2"/>
    </font>
    <font>
      <b/>
      <sz val="10"/>
      <color rgb="FF000000"/>
      <name val="Noto Sans SC Medium"/>
      <family val="2"/>
      <charset val="134"/>
    </font>
    <font>
      <sz val="10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1"/>
      <color rgb="FF000000"/>
      <name val="等线"/>
      <family val="3"/>
      <charset val="134"/>
      <scheme val="minor"/>
    </font>
    <font>
      <b/>
      <sz val="12"/>
      <color rgb="FFFF0000"/>
      <name val="Noto Sans SC Black"/>
      <family val="2"/>
      <charset val="134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b/>
      <sz val="11"/>
      <color rgb="FFC00000"/>
      <name val="Microsoft YaHei UI"/>
      <family val="2"/>
      <charset val="134"/>
    </font>
    <font>
      <b/>
      <sz val="11"/>
      <color rgb="FFFF0000"/>
      <name val="Microsoft YaHei UI"/>
      <family val="2"/>
      <charset val="134"/>
    </font>
    <font>
      <sz val="11"/>
      <color rgb="FF535353"/>
      <name val="Microsoft JhengHei"/>
      <family val="2"/>
    </font>
    <font>
      <b/>
      <sz val="18"/>
      <color indexed="8"/>
      <name val="Arial"/>
      <family val="2"/>
    </font>
    <font>
      <b/>
      <i/>
      <sz val="20"/>
      <color rgb="FF000000"/>
      <name val="Arial"/>
      <family val="2"/>
    </font>
    <font>
      <sz val="12"/>
      <color rgb="FF000000"/>
      <name val="Arial"/>
      <family val="2"/>
    </font>
    <font>
      <i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sz val="8"/>
      <color rgb="FF000000"/>
      <name val="Arial"/>
      <family val="2"/>
    </font>
    <font>
      <b/>
      <sz val="7"/>
      <color rgb="FF000000"/>
      <name val="Arial"/>
      <family val="2"/>
    </font>
    <font>
      <sz val="11"/>
      <color theme="1"/>
      <name val="Microsoft YaHei UI"/>
      <family val="2"/>
      <charset val="134"/>
    </font>
    <font>
      <sz val="11"/>
      <color rgb="FF535353"/>
      <name val="Microsoft JhengHei"/>
      <family val="2"/>
      <charset val="136"/>
    </font>
    <font>
      <b/>
      <i/>
      <sz val="14"/>
      <color indexed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12"/>
      <color indexed="8"/>
      <name val="宋体"/>
      <family val="3"/>
    </font>
    <font>
      <sz val="10"/>
      <color indexed="8"/>
      <name val="Noto Sans SC Light"/>
      <family val="2"/>
      <charset val="134"/>
    </font>
    <font>
      <u/>
      <sz val="11"/>
      <color rgb="FF0563C1"/>
      <name val="等线"/>
      <family val="3"/>
      <charset val="134"/>
    </font>
    <font>
      <sz val="11"/>
      <name val="宋体"/>
      <family val="3"/>
      <charset val="134"/>
    </font>
    <font>
      <b/>
      <sz val="11"/>
      <color rgb="FF0033CC"/>
      <name val="等线 Light"/>
      <family val="3"/>
      <charset val="134"/>
    </font>
    <font>
      <b/>
      <sz val="12"/>
      <color rgb="FFFF0000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sz val="10"/>
      <color rgb="FF000000"/>
      <name val="宋体"/>
      <family val="3"/>
      <charset val="134"/>
    </font>
    <font>
      <b/>
      <sz val="11"/>
      <color rgb="FF000000"/>
      <name val="等线"/>
      <family val="3"/>
      <charset val="134"/>
    </font>
    <font>
      <b/>
      <sz val="16"/>
      <name val="宋体"/>
      <family val="3"/>
      <charset val="134"/>
    </font>
    <font>
      <b/>
      <sz val="16"/>
      <color rgb="FFFF0000"/>
      <name val="宋体"/>
      <family val="3"/>
      <charset val="134"/>
    </font>
    <font>
      <sz val="7"/>
      <color rgb="FF535353"/>
      <name val="Microsoft JhengHei"/>
      <family val="2"/>
    </font>
    <font>
      <b/>
      <sz val="16"/>
      <color rgb="FF000000"/>
      <name val="宋体"/>
      <family val="3"/>
      <charset val="134"/>
    </font>
    <font>
      <sz val="16"/>
      <color rgb="FF000000"/>
      <name val="宋体"/>
      <family val="3"/>
      <charset val="134"/>
    </font>
    <font>
      <b/>
      <sz val="10"/>
      <color rgb="FF000000"/>
      <name val="等线"/>
      <family val="3"/>
      <charset val="134"/>
    </font>
    <font>
      <b/>
      <sz val="10"/>
      <name val="等线"/>
      <family val="3"/>
      <charset val="134"/>
    </font>
    <font>
      <b/>
      <sz val="11"/>
      <color rgb="FFFF0000"/>
      <name val="等线"/>
      <family val="3"/>
      <charset val="134"/>
    </font>
    <font>
      <b/>
      <i/>
      <sz val="14"/>
      <color rgb="FFFF0000"/>
      <name val="宋体"/>
      <family val="3"/>
      <charset val="134"/>
    </font>
    <font>
      <sz val="11"/>
      <color rgb="FFC00000"/>
      <name val="Microsoft YaHei UI"/>
      <family val="2"/>
      <charset val="134"/>
    </font>
    <font>
      <sz val="11"/>
      <color rgb="FFFF0000"/>
      <name val="Microsoft YaHei UI"/>
      <family val="2"/>
      <charset val="134"/>
    </font>
    <font>
      <sz val="11"/>
      <name val="Microsoft YaHei UI"/>
      <family val="2"/>
      <charset val="134"/>
    </font>
    <font>
      <b/>
      <sz val="12"/>
      <color rgb="FF000000"/>
      <name val="Arial"/>
      <family val="2"/>
    </font>
    <font>
      <b/>
      <sz val="11"/>
      <color rgb="FF0000FF"/>
      <name val="Arial"/>
      <family val="2"/>
    </font>
    <font>
      <b/>
      <sz val="10"/>
      <color rgb="FF0000FF"/>
      <name val="Arial"/>
      <family val="2"/>
    </font>
    <font>
      <sz val="11"/>
      <color rgb="FF000000"/>
      <name val="等线"/>
      <charset val="134"/>
    </font>
    <font>
      <b/>
      <i/>
      <sz val="16"/>
      <name val="宋体"/>
      <charset val="134"/>
    </font>
    <font>
      <sz val="12"/>
      <name val="宋体"/>
      <charset val="134"/>
    </font>
    <font>
      <b/>
      <sz val="11"/>
      <color rgb="FF0033CC"/>
      <name val="等线 Light"/>
      <charset val="134"/>
    </font>
    <font>
      <b/>
      <i/>
      <sz val="20"/>
      <color rgb="FF000000"/>
      <name val="Arial"/>
    </font>
    <font>
      <b/>
      <i/>
      <sz val="20"/>
      <color rgb="FF000000"/>
      <name val="宋体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rgb="FFFEFEFE"/>
        <bgColor rgb="FF000000"/>
      </patternFill>
    </fill>
    <fill>
      <patternFill patternType="solid">
        <fgColor rgb="FFFEFEFE"/>
        <bgColor indexed="64"/>
      </patternFill>
    </fill>
  </fills>
  <borders count="9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0" fontId="3" fillId="0" borderId="0">
      <alignment vertical="center"/>
    </xf>
    <xf numFmtId="0" fontId="12" fillId="0" borderId="0">
      <alignment vertical="center"/>
    </xf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>
      <alignment vertical="center"/>
    </xf>
    <xf numFmtId="0" fontId="15" fillId="0" borderId="0"/>
    <xf numFmtId="0" fontId="23" fillId="0" borderId="0"/>
    <xf numFmtId="0" fontId="15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0" fontId="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7" fillId="0" borderId="0" applyNumberFormat="0" applyFill="0" applyBorder="0" applyAlignment="0" applyProtection="0"/>
  </cellStyleXfs>
  <cellXfs count="476">
    <xf numFmtId="0" fontId="0" fillId="0" borderId="0" xfId="0"/>
    <xf numFmtId="0" fontId="19" fillId="0" borderId="0" xfId="0" applyFont="1"/>
    <xf numFmtId="16" fontId="13" fillId="0" borderId="0" xfId="0" applyNumberFormat="1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2" fillId="0" borderId="0" xfId="0" applyFont="1"/>
    <xf numFmtId="0" fontId="0" fillId="0" borderId="0" xfId="0" applyAlignment="1">
      <alignment vertical="center"/>
    </xf>
    <xf numFmtId="16" fontId="42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" fontId="45" fillId="0" borderId="4" xfId="0" applyNumberFormat="1" applyFont="1" applyBorder="1" applyAlignment="1">
      <alignment horizontal="center" vertical="center" wrapText="1"/>
    </xf>
    <xf numFmtId="0" fontId="15" fillId="0" borderId="0" xfId="6"/>
    <xf numFmtId="16" fontId="43" fillId="0" borderId="4" xfId="0" applyNumberFormat="1" applyFont="1" applyBorder="1" applyAlignment="1">
      <alignment horizontal="center" vertical="center"/>
    </xf>
    <xf numFmtId="16" fontId="45" fillId="0" borderId="0" xfId="0" applyNumberFormat="1" applyFont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16" fontId="43" fillId="0" borderId="0" xfId="0" applyNumberFormat="1" applyFont="1" applyAlignment="1">
      <alignment horizontal="center" vertical="center"/>
    </xf>
    <xf numFmtId="16" fontId="42" fillId="0" borderId="17" xfId="0" applyNumberFormat="1" applyFont="1" applyBorder="1" applyAlignment="1">
      <alignment vertical="center"/>
    </xf>
    <xf numFmtId="16" fontId="58" fillId="0" borderId="4" xfId="0" applyNumberFormat="1" applyFont="1" applyBorder="1" applyAlignment="1">
      <alignment horizontal="center" vertical="center"/>
    </xf>
    <xf numFmtId="16" fontId="58" fillId="0" borderId="20" xfId="0" applyNumberFormat="1" applyFont="1" applyBorder="1" applyAlignment="1">
      <alignment horizontal="center" vertical="center"/>
    </xf>
    <xf numFmtId="16" fontId="59" fillId="0" borderId="4" xfId="0" applyNumberFormat="1" applyFont="1" applyBorder="1" applyAlignment="1">
      <alignment horizontal="center" vertical="center"/>
    </xf>
    <xf numFmtId="16" fontId="42" fillId="0" borderId="20" xfId="0" applyNumberFormat="1" applyFont="1" applyBorder="1" applyAlignment="1">
      <alignment horizontal="center" vertical="center"/>
    </xf>
    <xf numFmtId="16" fontId="43" fillId="0" borderId="20" xfId="0" applyNumberFormat="1" applyFont="1" applyBorder="1" applyAlignment="1">
      <alignment horizontal="center" vertical="center"/>
    </xf>
    <xf numFmtId="16" fontId="45" fillId="0" borderId="4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" fontId="58" fillId="0" borderId="6" xfId="0" applyNumberFormat="1" applyFont="1" applyBorder="1" applyAlignment="1">
      <alignment horizontal="center" vertical="center"/>
    </xf>
    <xf numFmtId="16" fontId="58" fillId="0" borderId="21" xfId="0" applyNumberFormat="1" applyFont="1" applyBorder="1" applyAlignment="1">
      <alignment horizontal="center" vertical="center"/>
    </xf>
    <xf numFmtId="16" fontId="45" fillId="0" borderId="0" xfId="0" applyNumberFormat="1" applyFont="1" applyAlignment="1">
      <alignment horizontal="center" vertical="center"/>
    </xf>
    <xf numFmtId="16" fontId="59" fillId="0" borderId="0" xfId="0" applyNumberFormat="1" applyFont="1" applyAlignment="1">
      <alignment horizontal="center" vertical="center"/>
    </xf>
    <xf numFmtId="16" fontId="42" fillId="0" borderId="0" xfId="0" applyNumberFormat="1" applyFont="1" applyAlignment="1">
      <alignment horizontal="center" vertical="center"/>
    </xf>
    <xf numFmtId="0" fontId="31" fillId="0" borderId="0" xfId="6" applyFont="1"/>
    <xf numFmtId="16" fontId="69" fillId="0" borderId="0" xfId="0" applyNumberFormat="1" applyFont="1" applyAlignment="1">
      <alignment horizontal="center" vertical="center"/>
    </xf>
    <xf numFmtId="0" fontId="19" fillId="0" borderId="3" xfId="0" applyFont="1" applyBorder="1"/>
    <xf numFmtId="0" fontId="19" fillId="0" borderId="3" xfId="0" applyFont="1" applyBorder="1" applyAlignment="1">
      <alignment vertical="center"/>
    </xf>
    <xf numFmtId="16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" fontId="42" fillId="0" borderId="29" xfId="0" applyNumberFormat="1" applyFont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16" fontId="45" fillId="0" borderId="5" xfId="0" applyNumberFormat="1" applyFont="1" applyBorder="1" applyAlignment="1">
      <alignment horizontal="center" vertical="center"/>
    </xf>
    <xf numFmtId="16" fontId="42" fillId="0" borderId="38" xfId="0" applyNumberFormat="1" applyFont="1" applyBorder="1" applyAlignment="1">
      <alignment vertical="center"/>
    </xf>
    <xf numFmtId="16" fontId="16" fillId="0" borderId="39" xfId="0" applyNumberFormat="1" applyFont="1" applyBorder="1" applyAlignment="1">
      <alignment horizontal="center" vertical="center" wrapText="1"/>
    </xf>
    <xf numFmtId="16" fontId="76" fillId="0" borderId="42" xfId="0" applyNumberFormat="1" applyFont="1" applyBorder="1" applyAlignment="1">
      <alignment horizontal="center" vertical="center" wrapText="1"/>
    </xf>
    <xf numFmtId="16" fontId="76" fillId="0" borderId="39" xfId="0" applyNumberFormat="1" applyFont="1" applyBorder="1" applyAlignment="1">
      <alignment horizontal="center" vertical="center" wrapText="1"/>
    </xf>
    <xf numFmtId="16" fontId="28" fillId="0" borderId="39" xfId="0" applyNumberFormat="1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16" fontId="28" fillId="0" borderId="40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16" fontId="77" fillId="0" borderId="42" xfId="0" applyNumberFormat="1" applyFont="1" applyBorder="1" applyAlignment="1">
      <alignment horizontal="center" vertical="center"/>
    </xf>
    <xf numFmtId="16" fontId="28" fillId="0" borderId="39" xfId="0" applyNumberFormat="1" applyFont="1" applyBorder="1" applyAlignment="1">
      <alignment horizontal="center" vertical="center"/>
    </xf>
    <xf numFmtId="0" fontId="94" fillId="0" borderId="0" xfId="0" applyFont="1"/>
    <xf numFmtId="16" fontId="28" fillId="3" borderId="39" xfId="0" applyNumberFormat="1" applyFont="1" applyFill="1" applyBorder="1" applyAlignment="1">
      <alignment horizontal="center" vertical="center" wrapText="1"/>
    </xf>
    <xf numFmtId="16" fontId="28" fillId="3" borderId="40" xfId="0" applyNumberFormat="1" applyFont="1" applyFill="1" applyBorder="1" applyAlignment="1">
      <alignment horizontal="center" vertical="center" wrapText="1"/>
    </xf>
    <xf numFmtId="16" fontId="83" fillId="0" borderId="39" xfId="0" applyNumberFormat="1" applyFont="1" applyBorder="1" applyAlignment="1">
      <alignment horizontal="center" vertical="center" wrapText="1"/>
    </xf>
    <xf numFmtId="0" fontId="68" fillId="0" borderId="0" xfId="0" applyFont="1" applyAlignment="1">
      <alignment horizontal="center"/>
    </xf>
    <xf numFmtId="16" fontId="18" fillId="0" borderId="39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16" fontId="59" fillId="0" borderId="6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8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" fontId="45" fillId="0" borderId="6" xfId="0" applyNumberFormat="1" applyFont="1" applyBorder="1" applyAlignment="1">
      <alignment horizontal="center" vertical="center"/>
    </xf>
    <xf numFmtId="16" fontId="43" fillId="0" borderId="6" xfId="0" applyNumberFormat="1" applyFont="1" applyBorder="1" applyAlignment="1">
      <alignment horizontal="center" vertical="center"/>
    </xf>
    <xf numFmtId="0" fontId="95" fillId="0" borderId="0" xfId="0" applyFont="1" applyAlignment="1">
      <alignment horizontal="center"/>
    </xf>
    <xf numFmtId="0" fontId="22" fillId="0" borderId="31" xfId="0" applyFont="1" applyBorder="1" applyAlignment="1">
      <alignment horizontal="center"/>
    </xf>
    <xf numFmtId="16" fontId="68" fillId="0" borderId="4" xfId="0" applyNumberFormat="1" applyFont="1" applyBorder="1" applyAlignment="1">
      <alignment horizontal="center"/>
    </xf>
    <xf numFmtId="0" fontId="16" fillId="0" borderId="0" xfId="0" applyFont="1" applyAlignment="1">
      <alignment vertical="center"/>
    </xf>
    <xf numFmtId="16" fontId="8" fillId="0" borderId="4" xfId="0" applyNumberFormat="1" applyFont="1" applyBorder="1" applyAlignment="1">
      <alignment horizontal="center"/>
    </xf>
    <xf numFmtId="0" fontId="68" fillId="0" borderId="35" xfId="0" applyFont="1" applyBorder="1" applyAlignment="1">
      <alignment horizontal="center"/>
    </xf>
    <xf numFmtId="16" fontId="8" fillId="0" borderId="35" xfId="0" applyNumberFormat="1" applyFont="1" applyBorder="1" applyAlignment="1">
      <alignment horizontal="center"/>
    </xf>
    <xf numFmtId="16" fontId="37" fillId="0" borderId="0" xfId="6" applyNumberFormat="1" applyFont="1" applyAlignment="1">
      <alignment horizontal="center" vertical="center"/>
    </xf>
    <xf numFmtId="0" fontId="33" fillId="0" borderId="0" xfId="6" applyFont="1"/>
    <xf numFmtId="16" fontId="34" fillId="0" borderId="0" xfId="6" applyNumberFormat="1" applyFont="1" applyAlignment="1">
      <alignment vertical="center"/>
    </xf>
    <xf numFmtId="16" fontId="35" fillId="0" borderId="0" xfId="6" applyNumberFormat="1" applyFont="1" applyAlignment="1">
      <alignment horizontal="center" vertical="center"/>
    </xf>
    <xf numFmtId="16" fontId="61" fillId="0" borderId="0" xfId="6" applyNumberFormat="1" applyFont="1" applyAlignment="1">
      <alignment horizontal="left" vertical="center"/>
    </xf>
    <xf numFmtId="16" fontId="62" fillId="0" borderId="0" xfId="6" applyNumberFormat="1" applyFont="1" applyAlignment="1">
      <alignment horizontal="left" vertical="center"/>
    </xf>
    <xf numFmtId="16" fontId="63" fillId="0" borderId="0" xfId="6" applyNumberFormat="1" applyFont="1" applyAlignment="1">
      <alignment horizontal="center" vertical="center"/>
    </xf>
    <xf numFmtId="16" fontId="40" fillId="0" borderId="0" xfId="6" applyNumberFormat="1" applyFont="1" applyAlignment="1">
      <alignment horizontal="left" vertical="center"/>
    </xf>
    <xf numFmtId="0" fontId="15" fillId="0" borderId="0" xfId="6" applyAlignment="1">
      <alignment vertical="center"/>
    </xf>
    <xf numFmtId="49" fontId="37" fillId="0" borderId="7" xfId="6" applyNumberFormat="1" applyFont="1" applyBorder="1" applyAlignment="1">
      <alignment horizontal="center" vertical="center"/>
    </xf>
    <xf numFmtId="49" fontId="37" fillId="0" borderId="13" xfId="6" applyNumberFormat="1" applyFont="1" applyBorder="1" applyAlignment="1">
      <alignment horizontal="center" vertical="center"/>
    </xf>
    <xf numFmtId="16" fontId="37" fillId="0" borderId="13" xfId="6" applyNumberFormat="1" applyFont="1" applyBorder="1" applyAlignment="1">
      <alignment horizontal="center" vertical="center"/>
    </xf>
    <xf numFmtId="49" fontId="64" fillId="0" borderId="23" xfId="6" applyNumberFormat="1" applyFont="1" applyBorder="1" applyAlignment="1">
      <alignment horizontal="center" vertical="center"/>
    </xf>
    <xf numFmtId="49" fontId="37" fillId="0" borderId="4" xfId="6" applyNumberFormat="1" applyFont="1" applyBorder="1" applyAlignment="1">
      <alignment horizontal="center" vertical="center"/>
    </xf>
    <xf numFmtId="16" fontId="37" fillId="0" borderId="4" xfId="6" applyNumberFormat="1" applyFont="1" applyBorder="1" applyAlignment="1">
      <alignment horizontal="center" vertical="center"/>
    </xf>
    <xf numFmtId="16" fontId="64" fillId="0" borderId="4" xfId="6" applyNumberFormat="1" applyFont="1" applyBorder="1" applyAlignment="1">
      <alignment horizontal="center" vertical="center"/>
    </xf>
    <xf numFmtId="16" fontId="37" fillId="0" borderId="27" xfId="6" applyNumberFormat="1" applyFont="1" applyBorder="1" applyAlignment="1">
      <alignment horizontal="center" vertical="center"/>
    </xf>
    <xf numFmtId="0" fontId="33" fillId="0" borderId="0" xfId="43" applyFont="1" applyAlignment="1" applyProtection="1">
      <alignment vertical="center"/>
    </xf>
    <xf numFmtId="0" fontId="15" fillId="0" borderId="0" xfId="6" applyAlignment="1">
      <alignment horizontal="center"/>
    </xf>
    <xf numFmtId="16" fontId="37" fillId="2" borderId="22" xfId="6" applyNumberFormat="1" applyFont="1" applyFill="1" applyBorder="1" applyAlignment="1">
      <alignment horizontal="center" vertical="center"/>
    </xf>
    <xf numFmtId="16" fontId="37" fillId="2" borderId="24" xfId="6" applyNumberFormat="1" applyFont="1" applyFill="1" applyBorder="1" applyAlignment="1">
      <alignment horizontal="center" vertical="center"/>
    </xf>
    <xf numFmtId="49" fontId="37" fillId="0" borderId="25" xfId="6" applyNumberFormat="1" applyFont="1" applyBorder="1" applyAlignment="1">
      <alignment horizontal="center" vertical="center"/>
    </xf>
    <xf numFmtId="49" fontId="36" fillId="0" borderId="23" xfId="6" applyNumberFormat="1" applyFont="1" applyBorder="1" applyAlignment="1">
      <alignment horizontal="center" vertical="center"/>
    </xf>
    <xf numFmtId="16" fontId="37" fillId="0" borderId="22" xfId="6" applyNumberFormat="1" applyFont="1" applyBorder="1" applyAlignment="1">
      <alignment horizontal="center" vertical="center"/>
    </xf>
    <xf numFmtId="16" fontId="37" fillId="0" borderId="24" xfId="6" applyNumberFormat="1" applyFont="1" applyBorder="1" applyAlignment="1">
      <alignment horizontal="center" vertical="center"/>
    </xf>
    <xf numFmtId="16" fontId="37" fillId="0" borderId="26" xfId="6" applyNumberFormat="1" applyFont="1" applyBorder="1" applyAlignment="1">
      <alignment horizontal="center" vertical="center"/>
    </xf>
    <xf numFmtId="16" fontId="37" fillId="2" borderId="13" xfId="6" applyNumberFormat="1" applyFont="1" applyFill="1" applyBorder="1" applyAlignment="1">
      <alignment horizontal="center" vertical="center"/>
    </xf>
    <xf numFmtId="16" fontId="37" fillId="2" borderId="4" xfId="6" applyNumberFormat="1" applyFont="1" applyFill="1" applyBorder="1" applyAlignment="1">
      <alignment horizontal="center" vertical="center"/>
    </xf>
    <xf numFmtId="49" fontId="36" fillId="0" borderId="25" xfId="6" applyNumberFormat="1" applyFont="1" applyBorder="1" applyAlignment="1">
      <alignment horizontal="center" vertical="center"/>
    </xf>
    <xf numFmtId="16" fontId="37" fillId="2" borderId="27" xfId="6" applyNumberFormat="1" applyFont="1" applyFill="1" applyBorder="1" applyAlignment="1">
      <alignment horizontal="center" vertical="center"/>
    </xf>
    <xf numFmtId="16" fontId="37" fillId="2" borderId="26" xfId="6" applyNumberFormat="1" applyFont="1" applyFill="1" applyBorder="1" applyAlignment="1">
      <alignment horizontal="center" vertical="center"/>
    </xf>
    <xf numFmtId="0" fontId="39" fillId="0" borderId="0" xfId="6" applyFont="1"/>
    <xf numFmtId="0" fontId="97" fillId="0" borderId="0" xfId="0" applyFont="1"/>
    <xf numFmtId="16" fontId="28" fillId="0" borderId="40" xfId="0" applyNumberFormat="1" applyFont="1" applyBorder="1" applyAlignment="1">
      <alignment horizontal="center" vertical="center"/>
    </xf>
    <xf numFmtId="16" fontId="18" fillId="0" borderId="40" xfId="0" applyNumberFormat="1" applyFont="1" applyBorder="1" applyAlignment="1">
      <alignment horizontal="center" vertical="center"/>
    </xf>
    <xf numFmtId="0" fontId="98" fillId="0" borderId="0" xfId="0" applyFont="1"/>
    <xf numFmtId="0" fontId="40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0" fontId="65" fillId="0" borderId="0" xfId="0" applyFont="1" applyAlignment="1">
      <alignment vertical="center"/>
    </xf>
    <xf numFmtId="0" fontId="11" fillId="0" borderId="0" xfId="0" applyFont="1"/>
    <xf numFmtId="16" fontId="99" fillId="0" borderId="0" xfId="0" applyNumberFormat="1" applyFont="1" applyAlignment="1">
      <alignment vertical="center"/>
    </xf>
    <xf numFmtId="16" fontId="29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26" fillId="0" borderId="0" xfId="0" applyFont="1" applyAlignment="1">
      <alignment horizontal="center"/>
    </xf>
    <xf numFmtId="0" fontId="101" fillId="0" borderId="0" xfId="0" applyFont="1" applyAlignment="1">
      <alignment horizontal="left"/>
    </xf>
    <xf numFmtId="0" fontId="102" fillId="0" borderId="0" xfId="0" applyFont="1" applyAlignment="1">
      <alignment horizontal="center"/>
    </xf>
    <xf numFmtId="0" fontId="103" fillId="0" borderId="0" xfId="0" applyFont="1" applyAlignment="1">
      <alignment horizontal="center"/>
    </xf>
    <xf numFmtId="16" fontId="68" fillId="0" borderId="35" xfId="0" applyNumberFormat="1" applyFont="1" applyBorder="1" applyAlignment="1">
      <alignment horizontal="center"/>
    </xf>
    <xf numFmtId="16" fontId="68" fillId="0" borderId="34" xfId="0" applyNumberFormat="1" applyFont="1" applyBorder="1" applyAlignment="1">
      <alignment horizontal="center"/>
    </xf>
    <xf numFmtId="0" fontId="104" fillId="0" borderId="0" xfId="0" applyFont="1" applyAlignment="1">
      <alignment horizontal="left"/>
    </xf>
    <xf numFmtId="0" fontId="104" fillId="0" borderId="0" xfId="0" applyFont="1"/>
    <xf numFmtId="0" fontId="26" fillId="0" borderId="0" xfId="0" applyFont="1"/>
    <xf numFmtId="16" fontId="68" fillId="0" borderId="36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05" fillId="0" borderId="0" xfId="0" applyFont="1"/>
    <xf numFmtId="0" fontId="96" fillId="0" borderId="0" xfId="0" applyFont="1"/>
    <xf numFmtId="0" fontId="110" fillId="7" borderId="65" xfId="0" applyFont="1" applyFill="1" applyBorder="1" applyAlignment="1">
      <alignment wrapText="1"/>
    </xf>
    <xf numFmtId="0" fontId="106" fillId="0" borderId="39" xfId="0" applyFont="1" applyBorder="1" applyAlignment="1">
      <alignment horizontal="center"/>
    </xf>
    <xf numFmtId="0" fontId="107" fillId="0" borderId="39" xfId="0" applyFont="1" applyBorder="1" applyAlignment="1">
      <alignment horizontal="center"/>
    </xf>
    <xf numFmtId="0" fontId="106" fillId="0" borderId="42" xfId="0" applyFont="1" applyBorder="1" applyAlignment="1">
      <alignment horizontal="center"/>
    </xf>
    <xf numFmtId="0" fontId="107" fillId="0" borderId="40" xfId="0" applyFont="1" applyBorder="1" applyAlignment="1">
      <alignment horizontal="center"/>
    </xf>
    <xf numFmtId="49" fontId="64" fillId="0" borderId="23" xfId="6" applyNumberFormat="1" applyFont="1" applyBorder="1" applyAlignment="1">
      <alignment horizontal="center" vertical="center" wrapText="1"/>
    </xf>
    <xf numFmtId="49" fontId="37" fillId="0" borderId="23" xfId="6" applyNumberFormat="1" applyFont="1" applyBorder="1" applyAlignment="1">
      <alignment horizontal="center" vertical="center" wrapText="1"/>
    </xf>
    <xf numFmtId="16" fontId="111" fillId="2" borderId="0" xfId="0" applyNumberFormat="1" applyFont="1" applyFill="1" applyAlignment="1">
      <alignment horizontal="center" vertical="center"/>
    </xf>
    <xf numFmtId="0" fontId="27" fillId="0" borderId="0" xfId="0" applyFont="1"/>
    <xf numFmtId="0" fontId="86" fillId="0" borderId="0" xfId="0" applyFont="1"/>
    <xf numFmtId="0" fontId="68" fillId="4" borderId="53" xfId="0" applyFont="1" applyFill="1" applyBorder="1" applyAlignment="1">
      <alignment wrapText="1"/>
    </xf>
    <xf numFmtId="0" fontId="45" fillId="4" borderId="30" xfId="0" applyFont="1" applyFill="1" applyBorder="1" applyAlignment="1">
      <alignment wrapText="1"/>
    </xf>
    <xf numFmtId="16" fontId="84" fillId="4" borderId="30" xfId="0" applyNumberFormat="1" applyFont="1" applyFill="1" applyBorder="1" applyAlignment="1">
      <alignment wrapText="1"/>
    </xf>
    <xf numFmtId="0" fontId="83" fillId="0" borderId="39" xfId="0" applyFont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66" fontId="98" fillId="0" borderId="0" xfId="0" applyNumberFormat="1" applyFont="1"/>
    <xf numFmtId="166" fontId="75" fillId="5" borderId="42" xfId="0" applyNumberFormat="1" applyFont="1" applyFill="1" applyBorder="1" applyAlignment="1">
      <alignment horizontal="center" vertical="center"/>
    </xf>
    <xf numFmtId="166" fontId="75" fillId="0" borderId="39" xfId="0" applyNumberFormat="1" applyFont="1" applyBorder="1" applyAlignment="1">
      <alignment horizontal="center" vertical="center" wrapText="1"/>
    </xf>
    <xf numFmtId="0" fontId="83" fillId="0" borderId="45" xfId="0" applyFont="1" applyBorder="1" applyAlignment="1">
      <alignment horizontal="center" vertical="center"/>
    </xf>
    <xf numFmtId="166" fontId="16" fillId="0" borderId="39" xfId="0" applyNumberFormat="1" applyFont="1" applyBorder="1" applyAlignment="1">
      <alignment horizontal="center" vertical="center" wrapText="1"/>
    </xf>
    <xf numFmtId="16" fontId="16" fillId="0" borderId="45" xfId="0" applyNumberFormat="1" applyFont="1" applyBorder="1" applyAlignment="1">
      <alignment horizontal="center" vertical="center" wrapText="1"/>
    </xf>
    <xf numFmtId="166" fontId="16" fillId="0" borderId="40" xfId="0" applyNumberFormat="1" applyFont="1" applyBorder="1" applyAlignment="1">
      <alignment horizontal="center" vertical="center" wrapText="1"/>
    </xf>
    <xf numFmtId="16" fontId="16" fillId="0" borderId="40" xfId="0" applyNumberFormat="1" applyFont="1" applyBorder="1" applyAlignment="1">
      <alignment horizontal="center" vertical="center" wrapText="1"/>
    </xf>
    <xf numFmtId="16" fontId="16" fillId="0" borderId="46" xfId="0" applyNumberFormat="1" applyFont="1" applyBorder="1" applyAlignment="1">
      <alignment horizontal="center" vertical="center" wrapText="1"/>
    </xf>
    <xf numFmtId="0" fontId="106" fillId="0" borderId="32" xfId="0" applyFont="1" applyBorder="1" applyAlignment="1">
      <alignment horizontal="center"/>
    </xf>
    <xf numFmtId="0" fontId="106" fillId="0" borderId="33" xfId="0" applyFont="1" applyBorder="1" applyAlignment="1">
      <alignment horizontal="center"/>
    </xf>
    <xf numFmtId="0" fontId="109" fillId="6" borderId="4" xfId="0" applyFont="1" applyFill="1" applyBorder="1" applyAlignment="1">
      <alignment horizontal="center" vertical="center"/>
    </xf>
    <xf numFmtId="0" fontId="109" fillId="6" borderId="34" xfId="0" applyFont="1" applyFill="1" applyBorder="1" applyAlignment="1">
      <alignment horizontal="center" vertical="center"/>
    </xf>
    <xf numFmtId="0" fontId="110" fillId="8" borderId="64" xfId="0" applyFont="1" applyFill="1" applyBorder="1" applyAlignment="1">
      <alignment horizontal="center" vertical="center" wrapText="1"/>
    </xf>
    <xf numFmtId="0" fontId="106" fillId="0" borderId="4" xfId="0" applyFont="1" applyBorder="1" applyAlignment="1">
      <alignment horizontal="center"/>
    </xf>
    <xf numFmtId="0" fontId="106" fillId="0" borderId="34" xfId="0" applyFont="1" applyBorder="1" applyAlignment="1">
      <alignment horizontal="center"/>
    </xf>
    <xf numFmtId="0" fontId="118" fillId="0" borderId="5" xfId="0" applyFont="1" applyBorder="1" applyAlignment="1">
      <alignment horizontal="center"/>
    </xf>
    <xf numFmtId="0" fontId="107" fillId="0" borderId="4" xfId="0" applyFont="1" applyBorder="1" applyAlignment="1">
      <alignment horizontal="center"/>
    </xf>
    <xf numFmtId="0" fontId="108" fillId="4" borderId="4" xfId="0" applyFont="1" applyFill="1" applyBorder="1" applyAlignment="1">
      <alignment horizontal="center" vertical="center"/>
    </xf>
    <xf numFmtId="16" fontId="107" fillId="0" borderId="59" xfId="0" applyNumberFormat="1" applyFont="1" applyBorder="1" applyAlignment="1">
      <alignment horizontal="center" vertical="center"/>
    </xf>
    <xf numFmtId="16" fontId="107" fillId="0" borderId="77" xfId="0" applyNumberFormat="1" applyFont="1" applyBorder="1" applyAlignment="1">
      <alignment horizontal="center" vertical="center"/>
    </xf>
    <xf numFmtId="0" fontId="119" fillId="8" borderId="64" xfId="0" applyFont="1" applyFill="1" applyBorder="1" applyAlignment="1">
      <alignment horizontal="center" vertical="center" wrapText="1"/>
    </xf>
    <xf numFmtId="0" fontId="118" fillId="0" borderId="54" xfId="0" applyFont="1" applyBorder="1" applyAlignment="1">
      <alignment horizontal="center"/>
    </xf>
    <xf numFmtId="0" fontId="118" fillId="0" borderId="63" xfId="0" applyFont="1" applyBorder="1" applyAlignment="1">
      <alignment horizontal="center"/>
    </xf>
    <xf numFmtId="0" fontId="107" fillId="0" borderId="35" xfId="0" applyFont="1" applyBorder="1" applyAlignment="1">
      <alignment horizontal="center"/>
    </xf>
    <xf numFmtId="0" fontId="108" fillId="4" borderId="35" xfId="0" applyFont="1" applyFill="1" applyBorder="1" applyAlignment="1">
      <alignment horizontal="center" vertical="center"/>
    </xf>
    <xf numFmtId="16" fontId="107" fillId="0" borderId="60" xfId="0" applyNumberFormat="1" applyFont="1" applyBorder="1" applyAlignment="1">
      <alignment horizontal="center" vertical="center"/>
    </xf>
    <xf numFmtId="16" fontId="107" fillId="0" borderId="62" xfId="0" applyNumberFormat="1" applyFont="1" applyBorder="1" applyAlignment="1">
      <alignment horizontal="center" vertical="center"/>
    </xf>
    <xf numFmtId="16" fontId="120" fillId="0" borderId="0" xfId="0" applyNumberFormat="1" applyFont="1" applyAlignment="1">
      <alignment horizontal="left" vertical="center"/>
    </xf>
    <xf numFmtId="49" fontId="121" fillId="0" borderId="0" xfId="0" applyNumberFormat="1" applyFont="1" applyAlignment="1">
      <alignment horizontal="center" vertical="center"/>
    </xf>
    <xf numFmtId="0" fontId="106" fillId="0" borderId="57" xfId="0" applyFont="1" applyBorder="1" applyAlignment="1">
      <alignment horizontal="center"/>
    </xf>
    <xf numFmtId="0" fontId="106" fillId="0" borderId="71" xfId="0" applyFont="1" applyBorder="1" applyAlignment="1">
      <alignment horizontal="center"/>
    </xf>
    <xf numFmtId="0" fontId="109" fillId="0" borderId="61" xfId="0" applyFont="1" applyBorder="1" applyAlignment="1">
      <alignment horizontal="center"/>
    </xf>
    <xf numFmtId="0" fontId="109" fillId="0" borderId="39" xfId="0" applyFont="1" applyBorder="1" applyAlignment="1">
      <alignment horizontal="center"/>
    </xf>
    <xf numFmtId="0" fontId="109" fillId="0" borderId="58" xfId="0" applyFont="1" applyBorder="1" applyAlignment="1">
      <alignment horizontal="center"/>
    </xf>
    <xf numFmtId="0" fontId="118" fillId="0" borderId="72" xfId="0" applyFont="1" applyBorder="1" applyAlignment="1">
      <alignment horizontal="center"/>
    </xf>
    <xf numFmtId="16" fontId="107" fillId="0" borderId="4" xfId="0" applyNumberFormat="1" applyFont="1" applyBorder="1" applyAlignment="1">
      <alignment horizontal="center" vertical="center"/>
    </xf>
    <xf numFmtId="0" fontId="107" fillId="0" borderId="11" xfId="0" applyFont="1" applyBorder="1" applyAlignment="1">
      <alignment horizontal="center"/>
    </xf>
    <xf numFmtId="16" fontId="107" fillId="0" borderId="11" xfId="0" applyNumberFormat="1" applyFont="1" applyBorder="1" applyAlignment="1">
      <alignment horizontal="center"/>
    </xf>
    <xf numFmtId="16" fontId="107" fillId="0" borderId="6" xfId="0" applyNumberFormat="1" applyFont="1" applyBorder="1" applyAlignment="1">
      <alignment horizontal="center" vertical="center"/>
    </xf>
    <xf numFmtId="16" fontId="107" fillId="0" borderId="73" xfId="0" applyNumberFormat="1" applyFont="1" applyBorder="1" applyAlignment="1">
      <alignment horizontal="center" vertical="center"/>
    </xf>
    <xf numFmtId="0" fontId="107" fillId="0" borderId="72" xfId="0" applyFont="1" applyBorder="1" applyAlignment="1">
      <alignment horizontal="center"/>
    </xf>
    <xf numFmtId="0" fontId="107" fillId="0" borderId="74" xfId="0" applyFont="1" applyBorder="1" applyAlignment="1">
      <alignment horizontal="center"/>
    </xf>
    <xf numFmtId="0" fontId="107" fillId="0" borderId="75" xfId="0" applyFont="1" applyBorder="1" applyAlignment="1">
      <alignment horizontal="center"/>
    </xf>
    <xf numFmtId="0" fontId="108" fillId="4" borderId="75" xfId="0" applyFont="1" applyFill="1" applyBorder="1" applyAlignment="1">
      <alignment horizontal="center" vertical="center"/>
    </xf>
    <xf numFmtId="16" fontId="107" fillId="0" borderId="75" xfId="0" applyNumberFormat="1" applyFont="1" applyBorder="1" applyAlignment="1">
      <alignment horizontal="center" vertical="center"/>
    </xf>
    <xf numFmtId="0" fontId="107" fillId="0" borderId="78" xfId="0" applyFont="1" applyBorder="1" applyAlignment="1">
      <alignment horizontal="center"/>
    </xf>
    <xf numFmtId="16" fontId="107" fillId="0" borderId="78" xfId="0" applyNumberFormat="1" applyFont="1" applyBorder="1" applyAlignment="1">
      <alignment horizontal="center"/>
    </xf>
    <xf numFmtId="16" fontId="107" fillId="0" borderId="76" xfId="0" applyNumberFormat="1" applyFont="1" applyBorder="1" applyAlignment="1">
      <alignment horizontal="center" vertical="center"/>
    </xf>
    <xf numFmtId="0" fontId="106" fillId="0" borderId="70" xfId="0" applyFont="1" applyBorder="1" applyAlignment="1">
      <alignment horizontal="center"/>
    </xf>
    <xf numFmtId="0" fontId="109" fillId="0" borderId="12" xfId="0" applyFont="1" applyBorder="1" applyAlignment="1">
      <alignment horizontal="center"/>
    </xf>
    <xf numFmtId="16" fontId="107" fillId="0" borderId="4" xfId="0" applyNumberFormat="1" applyFont="1" applyBorder="1" applyAlignment="1">
      <alignment horizontal="center"/>
    </xf>
    <xf numFmtId="16" fontId="107" fillId="0" borderId="75" xfId="0" applyNumberFormat="1" applyFont="1" applyBorder="1" applyAlignment="1">
      <alignment horizontal="center"/>
    </xf>
    <xf numFmtId="0" fontId="118" fillId="0" borderId="74" xfId="0" applyFont="1" applyBorder="1" applyAlignment="1">
      <alignment horizontal="center"/>
    </xf>
    <xf numFmtId="16" fontId="107" fillId="0" borderId="79" xfId="0" applyNumberFormat="1" applyFont="1" applyBorder="1" applyAlignment="1">
      <alignment horizontal="center" vertical="center"/>
    </xf>
    <xf numFmtId="0" fontId="122" fillId="0" borderId="0" xfId="0" applyFont="1" applyAlignment="1">
      <alignment vertical="center"/>
    </xf>
    <xf numFmtId="0" fontId="109" fillId="0" borderId="4" xfId="0" applyFont="1" applyBorder="1" applyAlignment="1">
      <alignment horizontal="center"/>
    </xf>
    <xf numFmtId="0" fontId="109" fillId="0" borderId="34" xfId="0" applyFont="1" applyBorder="1" applyAlignment="1">
      <alignment horizontal="center"/>
    </xf>
    <xf numFmtId="0" fontId="107" fillId="0" borderId="5" xfId="0" applyFont="1" applyBorder="1" applyAlignment="1">
      <alignment horizontal="center"/>
    </xf>
    <xf numFmtId="16" fontId="107" fillId="0" borderId="34" xfId="0" applyNumberFormat="1" applyFont="1" applyBorder="1" applyAlignment="1">
      <alignment horizontal="center" vertical="center"/>
    </xf>
    <xf numFmtId="0" fontId="118" fillId="0" borderId="37" xfId="0" applyFont="1" applyBorder="1" applyAlignment="1">
      <alignment horizontal="center"/>
    </xf>
    <xf numFmtId="16" fontId="107" fillId="0" borderId="35" xfId="0" applyNumberFormat="1" applyFont="1" applyBorder="1" applyAlignment="1">
      <alignment horizontal="center" vertical="center"/>
    </xf>
    <xf numFmtId="16" fontId="107" fillId="0" borderId="35" xfId="0" applyNumberFormat="1" applyFont="1" applyBorder="1" applyAlignment="1">
      <alignment horizontal="center"/>
    </xf>
    <xf numFmtId="16" fontId="107" fillId="0" borderId="36" xfId="0" applyNumberFormat="1" applyFont="1" applyBorder="1" applyAlignment="1">
      <alignment horizontal="center" vertical="center"/>
    </xf>
    <xf numFmtId="0" fontId="73" fillId="2" borderId="0" xfId="0" applyFont="1" applyFill="1" applyAlignment="1">
      <alignment horizontal="center" vertical="center"/>
    </xf>
    <xf numFmtId="16" fontId="76" fillId="2" borderId="42" xfId="0" applyNumberFormat="1" applyFont="1" applyFill="1" applyBorder="1" applyAlignment="1">
      <alignment horizontal="center" vertical="center"/>
    </xf>
    <xf numFmtId="16" fontId="83" fillId="0" borderId="39" xfId="0" applyNumberFormat="1" applyFont="1" applyBorder="1" applyAlignment="1">
      <alignment horizontal="center" vertical="center"/>
    </xf>
    <xf numFmtId="0" fontId="50" fillId="0" borderId="0" xfId="0" applyFont="1"/>
    <xf numFmtId="0" fontId="47" fillId="0" borderId="0" xfId="89" applyFill="1" applyBorder="1" applyAlignment="1"/>
    <xf numFmtId="0" fontId="124" fillId="0" borderId="0" xfId="0" applyFont="1"/>
    <xf numFmtId="0" fontId="8" fillId="0" borderId="0" xfId="0" applyFont="1"/>
    <xf numFmtId="0" fontId="125" fillId="0" borderId="0" xfId="0" applyFont="1"/>
    <xf numFmtId="0" fontId="68" fillId="0" borderId="66" xfId="0" applyFont="1" applyBorder="1"/>
    <xf numFmtId="16" fontId="84" fillId="0" borderId="30" xfId="0" applyNumberFormat="1" applyFont="1" applyBorder="1" applyAlignment="1">
      <alignment wrapText="1"/>
    </xf>
    <xf numFmtId="0" fontId="68" fillId="0" borderId="56" xfId="0" applyFont="1" applyBorder="1"/>
    <xf numFmtId="0" fontId="84" fillId="0" borderId="0" xfId="0" applyFont="1" applyAlignment="1">
      <alignment wrapText="1"/>
    </xf>
    <xf numFmtId="1" fontId="68" fillId="0" borderId="56" xfId="0" applyNumberFormat="1" applyFont="1" applyBorder="1"/>
    <xf numFmtId="0" fontId="113" fillId="0" borderId="0" xfId="0" applyFont="1"/>
    <xf numFmtId="0" fontId="68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45" fillId="4" borderId="0" xfId="0" applyFont="1" applyFill="1" applyAlignment="1">
      <alignment wrapText="1"/>
    </xf>
    <xf numFmtId="0" fontId="129" fillId="4" borderId="0" xfId="0" applyFont="1" applyFill="1"/>
    <xf numFmtId="0" fontId="68" fillId="4" borderId="0" xfId="0" applyFont="1" applyFill="1"/>
    <xf numFmtId="0" fontId="22" fillId="4" borderId="0" xfId="0" applyFont="1" applyFill="1"/>
    <xf numFmtId="0" fontId="112" fillId="4" borderId="0" xfId="0" applyFont="1" applyFill="1" applyAlignment="1">
      <alignment vertical="center"/>
    </xf>
    <xf numFmtId="0" fontId="112" fillId="0" borderId="0" xfId="0" applyFont="1" applyAlignment="1">
      <alignment vertical="center"/>
    </xf>
    <xf numFmtId="0" fontId="130" fillId="0" borderId="0" xfId="0" applyFont="1"/>
    <xf numFmtId="0" fontId="52" fillId="0" borderId="0" xfId="0" applyFont="1"/>
    <xf numFmtId="0" fontId="75" fillId="0" borderId="53" xfId="0" applyFont="1" applyBorder="1" applyAlignment="1">
      <alignment wrapText="1"/>
    </xf>
    <xf numFmtId="0" fontId="75" fillId="0" borderId="53" xfId="0" applyFont="1" applyBorder="1"/>
    <xf numFmtId="0" fontId="75" fillId="4" borderId="53" xfId="0" applyFont="1" applyFill="1" applyBorder="1"/>
    <xf numFmtId="0" fontId="83" fillId="0" borderId="53" xfId="0" applyFont="1" applyBorder="1" applyAlignment="1">
      <alignment wrapText="1"/>
    </xf>
    <xf numFmtId="16" fontId="18" fillId="0" borderId="53" xfId="0" applyNumberFormat="1" applyFont="1" applyBorder="1"/>
    <xf numFmtId="0" fontId="68" fillId="0" borderId="53" xfId="0" applyFont="1" applyBorder="1" applyAlignment="1">
      <alignment wrapText="1"/>
    </xf>
    <xf numFmtId="0" fontId="133" fillId="0" borderId="53" xfId="0" quotePrefix="1" applyFont="1" applyBorder="1"/>
    <xf numFmtId="0" fontId="68" fillId="0" borderId="0" xfId="0" applyFont="1" applyAlignment="1">
      <alignment wrapText="1"/>
    </xf>
    <xf numFmtId="0" fontId="134" fillId="0" borderId="0" xfId="0" applyFont="1"/>
    <xf numFmtId="0" fontId="135" fillId="0" borderId="0" xfId="0" applyFont="1"/>
    <xf numFmtId="0" fontId="100" fillId="0" borderId="0" xfId="0" applyFont="1" applyAlignment="1">
      <alignment wrapText="1"/>
    </xf>
    <xf numFmtId="0" fontId="136" fillId="0" borderId="0" xfId="0" applyFont="1"/>
    <xf numFmtId="0" fontId="137" fillId="0" borderId="0" xfId="0" applyFont="1"/>
    <xf numFmtId="0" fontId="53" fillId="0" borderId="0" xfId="0" applyFont="1"/>
    <xf numFmtId="0" fontId="91" fillId="0" borderId="0" xfId="0" applyFont="1"/>
    <xf numFmtId="0" fontId="22" fillId="0" borderId="32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16" fontId="8" fillId="3" borderId="4" xfId="0" applyNumberFormat="1" applyFont="1" applyFill="1" applyBorder="1" applyAlignment="1">
      <alignment horizontal="center"/>
    </xf>
    <xf numFmtId="16" fontId="68" fillId="3" borderId="4" xfId="0" applyNumberFormat="1" applyFont="1" applyFill="1" applyBorder="1" applyAlignment="1">
      <alignment horizontal="center"/>
    </xf>
    <xf numFmtId="16" fontId="68" fillId="3" borderId="34" xfId="0" applyNumberFormat="1" applyFont="1" applyFill="1" applyBorder="1" applyAlignment="1">
      <alignment horizontal="center"/>
    </xf>
    <xf numFmtId="0" fontId="101" fillId="3" borderId="0" xfId="0" applyFont="1" applyFill="1" applyAlignment="1">
      <alignment horizontal="left"/>
    </xf>
    <xf numFmtId="0" fontId="26" fillId="3" borderId="0" xfId="0" applyFont="1" applyFill="1" applyAlignment="1">
      <alignment horizontal="center"/>
    </xf>
    <xf numFmtId="0" fontId="104" fillId="3" borderId="0" xfId="0" applyFont="1" applyFill="1" applyAlignment="1">
      <alignment horizontal="left"/>
    </xf>
    <xf numFmtId="0" fontId="104" fillId="3" borderId="0" xfId="0" applyFont="1" applyFill="1"/>
    <xf numFmtId="0" fontId="0" fillId="3" borderId="0" xfId="0" applyFill="1"/>
    <xf numFmtId="0" fontId="93" fillId="0" borderId="5" xfId="0" applyFont="1" applyBorder="1" applyAlignment="1">
      <alignment horizontal="center"/>
    </xf>
    <xf numFmtId="0" fontId="88" fillId="0" borderId="37" xfId="0" applyFont="1" applyBorder="1" applyAlignment="1">
      <alignment horizontal="center"/>
    </xf>
    <xf numFmtId="16" fontId="68" fillId="0" borderId="0" xfId="0" applyNumberFormat="1" applyFont="1" applyAlignment="1">
      <alignment horizontal="center"/>
    </xf>
    <xf numFmtId="16" fontId="8" fillId="0" borderId="0" xfId="0" applyNumberFormat="1" applyFont="1" applyAlignment="1">
      <alignment horizontal="center"/>
    </xf>
    <xf numFmtId="0" fontId="139" fillId="0" borderId="0" xfId="0" applyFont="1" applyAlignment="1">
      <alignment horizontal="left" vertical="center"/>
    </xf>
    <xf numFmtId="0" fontId="128" fillId="0" borderId="0" xfId="0" applyFont="1" applyAlignment="1">
      <alignment horizontal="center" vertical="center"/>
    </xf>
    <xf numFmtId="0" fontId="129" fillId="0" borderId="0" xfId="0" applyFont="1" applyAlignment="1">
      <alignment horizontal="center" vertical="center"/>
    </xf>
    <xf numFmtId="0" fontId="104" fillId="0" borderId="0" xfId="0" applyFont="1" applyAlignment="1">
      <alignment vertical="center"/>
    </xf>
    <xf numFmtId="0" fontId="109" fillId="0" borderId="34" xfId="0" applyFont="1" applyBorder="1" applyAlignment="1">
      <alignment horizontal="center" vertical="center"/>
    </xf>
    <xf numFmtId="0" fontId="140" fillId="4" borderId="4" xfId="0" applyFont="1" applyFill="1" applyBorder="1" applyAlignment="1">
      <alignment horizontal="center" vertical="center"/>
    </xf>
    <xf numFmtId="16" fontId="118" fillId="0" borderId="34" xfId="0" applyNumberFormat="1" applyFont="1" applyBorder="1" applyAlignment="1">
      <alignment horizontal="center" vertical="center"/>
    </xf>
    <xf numFmtId="0" fontId="107" fillId="0" borderId="37" xfId="0" applyFont="1" applyBorder="1" applyAlignment="1">
      <alignment horizontal="center"/>
    </xf>
    <xf numFmtId="0" fontId="140" fillId="4" borderId="35" xfId="0" applyFont="1" applyFill="1" applyBorder="1" applyAlignment="1">
      <alignment horizontal="center" vertical="center"/>
    </xf>
    <xf numFmtId="16" fontId="118" fillId="0" borderId="36" xfId="0" applyNumberFormat="1" applyFont="1" applyBorder="1" applyAlignment="1">
      <alignment horizontal="center" vertical="center"/>
    </xf>
    <xf numFmtId="0" fontId="107" fillId="0" borderId="0" xfId="0" applyFont="1" applyAlignment="1">
      <alignment horizontal="center"/>
    </xf>
    <xf numFmtId="0" fontId="140" fillId="4" borderId="0" xfId="0" applyFont="1" applyFill="1" applyAlignment="1">
      <alignment horizontal="center" vertical="center"/>
    </xf>
    <xf numFmtId="16" fontId="107" fillId="0" borderId="0" xfId="0" applyNumberFormat="1" applyFont="1" applyAlignment="1">
      <alignment horizontal="center" vertical="center"/>
    </xf>
    <xf numFmtId="16" fontId="107" fillId="0" borderId="0" xfId="0" applyNumberFormat="1" applyFont="1" applyAlignment="1">
      <alignment horizontal="center"/>
    </xf>
    <xf numFmtId="16" fontId="118" fillId="0" borderId="0" xfId="0" applyNumberFormat="1" applyFont="1" applyAlignment="1">
      <alignment horizontal="center" vertical="center"/>
    </xf>
    <xf numFmtId="0" fontId="141" fillId="0" borderId="0" xfId="0" applyFont="1" applyAlignment="1">
      <alignment horizontal="center"/>
    </xf>
    <xf numFmtId="0" fontId="142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/>
    </xf>
    <xf numFmtId="0" fontId="118" fillId="0" borderId="4" xfId="0" applyFont="1" applyBorder="1" applyAlignment="1">
      <alignment horizontal="center"/>
    </xf>
    <xf numFmtId="16" fontId="118" fillId="0" borderId="4" xfId="0" applyNumberFormat="1" applyFont="1" applyBorder="1" applyAlignment="1">
      <alignment horizontal="center"/>
    </xf>
    <xf numFmtId="16" fontId="118" fillId="0" borderId="34" xfId="0" applyNumberFormat="1" applyFont="1" applyBorder="1" applyAlignment="1">
      <alignment horizontal="center"/>
    </xf>
    <xf numFmtId="0" fontId="142" fillId="0" borderId="4" xfId="0" applyFont="1" applyBorder="1" applyAlignment="1">
      <alignment horizontal="center"/>
    </xf>
    <xf numFmtId="0" fontId="118" fillId="0" borderId="35" xfId="0" applyFont="1" applyBorder="1" applyAlignment="1">
      <alignment horizontal="center"/>
    </xf>
    <xf numFmtId="16" fontId="118" fillId="0" borderId="35" xfId="0" applyNumberFormat="1" applyFont="1" applyBorder="1" applyAlignment="1">
      <alignment horizontal="center"/>
    </xf>
    <xf numFmtId="16" fontId="118" fillId="0" borderId="36" xfId="0" applyNumberFormat="1" applyFont="1" applyBorder="1" applyAlignment="1">
      <alignment horizontal="center"/>
    </xf>
    <xf numFmtId="0" fontId="142" fillId="0" borderId="35" xfId="0" applyFont="1" applyBorder="1" applyAlignment="1">
      <alignment horizontal="center"/>
    </xf>
    <xf numFmtId="0" fontId="15" fillId="0" borderId="0" xfId="0" applyFont="1"/>
    <xf numFmtId="0" fontId="26" fillId="4" borderId="0" xfId="0" applyFont="1" applyFill="1"/>
    <xf numFmtId="0" fontId="118" fillId="0" borderId="40" xfId="0" applyFont="1" applyBorder="1" applyAlignment="1">
      <alignment horizontal="center"/>
    </xf>
    <xf numFmtId="0" fontId="106" fillId="0" borderId="89" xfId="0" applyFont="1" applyBorder="1" applyAlignment="1">
      <alignment horizontal="center"/>
    </xf>
    <xf numFmtId="0" fontId="106" fillId="0" borderId="90" xfId="0" applyFont="1" applyBorder="1" applyAlignment="1">
      <alignment horizontal="center"/>
    </xf>
    <xf numFmtId="0" fontId="118" fillId="0" borderId="60" xfId="0" applyFont="1" applyBorder="1" applyAlignment="1">
      <alignment horizontal="center"/>
    </xf>
    <xf numFmtId="16" fontId="83" fillId="0" borderId="45" xfId="0" applyNumberFormat="1" applyFont="1" applyBorder="1" applyAlignment="1">
      <alignment horizontal="center" vertical="center"/>
    </xf>
    <xf numFmtId="16" fontId="18" fillId="0" borderId="61" xfId="0" applyNumberFormat="1" applyFont="1" applyBorder="1" applyAlignment="1">
      <alignment horizontal="center" vertical="center"/>
    </xf>
    <xf numFmtId="16" fontId="28" fillId="0" borderId="96" xfId="0" applyNumberFormat="1" applyFont="1" applyBorder="1" applyAlignment="1">
      <alignment horizontal="center" vertical="center" wrapText="1"/>
    </xf>
    <xf numFmtId="16" fontId="28" fillId="0" borderId="45" xfId="0" applyNumberFormat="1" applyFont="1" applyBorder="1" applyAlignment="1">
      <alignment horizontal="center" vertical="center" wrapText="1"/>
    </xf>
    <xf numFmtId="16" fontId="28" fillId="0" borderId="95" xfId="0" applyNumberFormat="1" applyFont="1" applyBorder="1" applyAlignment="1">
      <alignment horizontal="center" vertical="center" wrapText="1"/>
    </xf>
    <xf numFmtId="16" fontId="28" fillId="0" borderId="46" xfId="0" applyNumberFormat="1" applyFont="1" applyBorder="1" applyAlignment="1">
      <alignment horizontal="center" vertical="center" wrapText="1"/>
    </xf>
    <xf numFmtId="16" fontId="60" fillId="0" borderId="0" xfId="0" applyNumberFormat="1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16" fontId="42" fillId="0" borderId="3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6" fillId="0" borderId="0" xfId="0" applyFont="1" applyAlignment="1">
      <alignment horizontal="center" wrapText="1"/>
    </xf>
    <xf numFmtId="0" fontId="29" fillId="0" borderId="4" xfId="0" applyFont="1" applyBorder="1" applyAlignment="1">
      <alignment horizontal="center" vertical="center"/>
    </xf>
    <xf numFmtId="0" fontId="93" fillId="0" borderId="37" xfId="0" applyFont="1" applyBorder="1" applyAlignment="1">
      <alignment horizontal="center"/>
    </xf>
    <xf numFmtId="0" fontId="146" fillId="0" borderId="0" xfId="0" applyFont="1"/>
    <xf numFmtId="0" fontId="55" fillId="4" borderId="0" xfId="0" applyFont="1" applyFill="1"/>
    <xf numFmtId="0" fontId="148" fillId="0" borderId="0" xfId="0" applyFont="1"/>
    <xf numFmtId="0" fontId="84" fillId="0" borderId="12" xfId="0" applyFont="1" applyBorder="1" applyAlignment="1">
      <alignment wrapText="1"/>
    </xf>
    <xf numFmtId="0" fontId="84" fillId="0" borderId="51" xfId="0" applyFont="1" applyBorder="1"/>
    <xf numFmtId="0" fontId="84" fillId="4" borderId="12" xfId="0" applyFont="1" applyFill="1" applyBorder="1"/>
    <xf numFmtId="0" fontId="84" fillId="0" borderId="30" xfId="0" applyFont="1" applyBorder="1" applyAlignment="1">
      <alignment wrapText="1"/>
    </xf>
    <xf numFmtId="0" fontId="84" fillId="0" borderId="30" xfId="0" applyFont="1" applyBorder="1"/>
    <xf numFmtId="0" fontId="84" fillId="0" borderId="6" xfId="0" applyFont="1" applyBorder="1" applyAlignment="1">
      <alignment wrapText="1"/>
    </xf>
    <xf numFmtId="0" fontId="45" fillId="4" borderId="12" xfId="0" applyFont="1" applyFill="1" applyBorder="1" applyAlignment="1">
      <alignment wrapText="1"/>
    </xf>
    <xf numFmtId="0" fontId="84" fillId="4" borderId="0" xfId="0" applyFont="1" applyFill="1" applyAlignment="1">
      <alignment wrapText="1"/>
    </xf>
    <xf numFmtId="0" fontId="44" fillId="4" borderId="0" xfId="0" applyFont="1" applyFill="1"/>
    <xf numFmtId="0" fontId="41" fillId="4" borderId="0" xfId="0" applyFont="1" applyFill="1" applyAlignment="1">
      <alignment wrapText="1"/>
    </xf>
    <xf numFmtId="0" fontId="45" fillId="0" borderId="0" xfId="0" applyFont="1" applyAlignment="1">
      <alignment wrapText="1"/>
    </xf>
    <xf numFmtId="1" fontId="68" fillId="0" borderId="67" xfId="0" applyNumberFormat="1" applyFont="1" applyBorder="1"/>
    <xf numFmtId="0" fontId="114" fillId="4" borderId="0" xfId="0" applyFont="1" applyFill="1"/>
    <xf numFmtId="0" fontId="115" fillId="0" borderId="0" xfId="0" applyFont="1"/>
    <xf numFmtId="0" fontId="116" fillId="0" borderId="0" xfId="0" applyFont="1" applyAlignment="1">
      <alignment wrapText="1"/>
    </xf>
    <xf numFmtId="0" fontId="115" fillId="0" borderId="0" xfId="0" applyFont="1" applyAlignment="1">
      <alignment wrapText="1"/>
    </xf>
    <xf numFmtId="0" fontId="84" fillId="0" borderId="0" xfId="0" applyFont="1"/>
    <xf numFmtId="0" fontId="117" fillId="0" borderId="0" xfId="0" applyFont="1"/>
    <xf numFmtId="0" fontId="22" fillId="0" borderId="0" xfId="0" applyFont="1"/>
    <xf numFmtId="0" fontId="84" fillId="0" borderId="12" xfId="0" applyFont="1" applyBorder="1"/>
    <xf numFmtId="0" fontId="44" fillId="4" borderId="12" xfId="0" applyFont="1" applyFill="1" applyBorder="1"/>
    <xf numFmtId="0" fontId="84" fillId="0" borderId="97" xfId="0" applyFont="1" applyBorder="1" applyAlignment="1">
      <alignment wrapText="1"/>
    </xf>
    <xf numFmtId="0" fontId="84" fillId="0" borderId="97" xfId="0" applyFont="1" applyBorder="1"/>
    <xf numFmtId="0" fontId="146" fillId="4" borderId="6" xfId="0" applyFont="1" applyFill="1" applyBorder="1" applyAlignment="1">
      <alignment wrapText="1"/>
    </xf>
    <xf numFmtId="0" fontId="146" fillId="4" borderId="30" xfId="0" applyFont="1" applyFill="1" applyBorder="1"/>
    <xf numFmtId="16" fontId="68" fillId="0" borderId="30" xfId="0" applyNumberFormat="1" applyFont="1" applyBorder="1" applyAlignment="1">
      <alignment wrapText="1"/>
    </xf>
    <xf numFmtId="0" fontId="50" fillId="0" borderId="0" xfId="0" applyFont="1" applyAlignment="1">
      <alignment horizontal="center"/>
    </xf>
    <xf numFmtId="0" fontId="22" fillId="0" borderId="32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06" fillId="0" borderId="31" xfId="0" applyFont="1" applyBorder="1" applyAlignment="1">
      <alignment horizontal="center" vertical="center"/>
    </xf>
    <xf numFmtId="0" fontId="106" fillId="0" borderId="5" xfId="0" applyFont="1" applyBorder="1" applyAlignment="1">
      <alignment horizontal="center" vertical="center"/>
    </xf>
    <xf numFmtId="0" fontId="106" fillId="0" borderId="32" xfId="0" applyFont="1" applyBorder="1" applyAlignment="1">
      <alignment horizontal="center" vertical="center"/>
    </xf>
    <xf numFmtId="0" fontId="106" fillId="0" borderId="4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16" fontId="92" fillId="2" borderId="31" xfId="0" applyNumberFormat="1" applyFont="1" applyFill="1" applyBorder="1" applyAlignment="1">
      <alignment horizontal="center" vertical="center"/>
    </xf>
    <xf numFmtId="16" fontId="92" fillId="2" borderId="32" xfId="0" applyNumberFormat="1" applyFont="1" applyFill="1" applyBorder="1" applyAlignment="1">
      <alignment horizontal="center" vertical="center"/>
    </xf>
    <xf numFmtId="16" fontId="92" fillId="2" borderId="33" xfId="0" applyNumberFormat="1" applyFont="1" applyFill="1" applyBorder="1" applyAlignment="1">
      <alignment horizontal="center" vertical="center"/>
    </xf>
    <xf numFmtId="0" fontId="73" fillId="2" borderId="5" xfId="0" applyFont="1" applyFill="1" applyBorder="1" applyAlignment="1">
      <alignment horizontal="center" vertical="center"/>
    </xf>
    <xf numFmtId="0" fontId="73" fillId="2" borderId="4" xfId="0" applyFont="1" applyFill="1" applyBorder="1" applyAlignment="1">
      <alignment horizontal="center" vertical="center"/>
    </xf>
    <xf numFmtId="0" fontId="73" fillId="2" borderId="34" xfId="0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 vertical="center"/>
    </xf>
    <xf numFmtId="0" fontId="73" fillId="2" borderId="35" xfId="0" applyFont="1" applyFill="1" applyBorder="1" applyAlignment="1">
      <alignment horizontal="center" vertical="center"/>
    </xf>
    <xf numFmtId="0" fontId="73" fillId="2" borderId="36" xfId="0" applyFont="1" applyFill="1" applyBorder="1" applyAlignment="1">
      <alignment horizontal="center" vertical="center"/>
    </xf>
    <xf numFmtId="16" fontId="32" fillId="0" borderId="0" xfId="6" applyNumberFormat="1" applyFont="1" applyAlignment="1">
      <alignment horizontal="center" vertical="center"/>
    </xf>
    <xf numFmtId="16" fontId="92" fillId="2" borderId="48" xfId="0" applyNumberFormat="1" applyFont="1" applyFill="1" applyBorder="1" applyAlignment="1">
      <alignment horizontal="center" vertical="center"/>
    </xf>
    <xf numFmtId="16" fontId="92" fillId="2" borderId="49" xfId="0" applyNumberFormat="1" applyFont="1" applyFill="1" applyBorder="1" applyAlignment="1">
      <alignment horizontal="center" vertical="center"/>
    </xf>
    <xf numFmtId="16" fontId="92" fillId="2" borderId="50" xfId="0" applyNumberFormat="1" applyFont="1" applyFill="1" applyBorder="1" applyAlignment="1">
      <alignment horizontal="center" vertical="center"/>
    </xf>
    <xf numFmtId="0" fontId="73" fillId="2" borderId="80" xfId="0" applyFont="1" applyFill="1" applyBorder="1" applyAlignment="1">
      <alignment horizontal="center" vertical="center"/>
    </xf>
    <xf numFmtId="0" fontId="73" fillId="2" borderId="51" xfId="0" applyFont="1" applyFill="1" applyBorder="1" applyAlignment="1">
      <alignment horizontal="center" vertical="center"/>
    </xf>
    <xf numFmtId="0" fontId="73" fillId="2" borderId="81" xfId="0" applyFont="1" applyFill="1" applyBorder="1" applyAlignment="1">
      <alignment horizontal="center" vertical="center"/>
    </xf>
    <xf numFmtId="0" fontId="73" fillId="2" borderId="82" xfId="0" applyFont="1" applyFill="1" applyBorder="1" applyAlignment="1">
      <alignment horizontal="center" vertical="center"/>
    </xf>
    <xf numFmtId="0" fontId="73" fillId="2" borderId="83" xfId="0" applyFont="1" applyFill="1" applyBorder="1" applyAlignment="1">
      <alignment horizontal="center" vertical="center"/>
    </xf>
    <xf numFmtId="0" fontId="73" fillId="2" borderId="84" xfId="0" applyFont="1" applyFill="1" applyBorder="1" applyAlignment="1">
      <alignment horizontal="center" vertical="center"/>
    </xf>
    <xf numFmtId="0" fontId="74" fillId="0" borderId="0" xfId="0" applyFont="1" applyAlignment="1">
      <alignment horizontal="left"/>
    </xf>
    <xf numFmtId="0" fontId="76" fillId="2" borderId="91" xfId="0" applyFont="1" applyFill="1" applyBorder="1" applyAlignment="1">
      <alignment horizontal="center" vertical="center"/>
    </xf>
    <xf numFmtId="0" fontId="76" fillId="2" borderId="94" xfId="0" applyFont="1" applyFill="1" applyBorder="1" applyAlignment="1">
      <alignment horizontal="center" vertical="center"/>
    </xf>
    <xf numFmtId="0" fontId="76" fillId="0" borderId="92" xfId="0" applyFont="1" applyBorder="1" applyAlignment="1">
      <alignment horizontal="center" vertical="center"/>
    </xf>
    <xf numFmtId="0" fontId="76" fillId="0" borderId="95" xfId="0" applyFont="1" applyBorder="1" applyAlignment="1">
      <alignment horizontal="center" vertical="center"/>
    </xf>
    <xf numFmtId="0" fontId="76" fillId="2" borderId="92" xfId="0" applyFont="1" applyFill="1" applyBorder="1" applyAlignment="1">
      <alignment horizontal="center" vertical="center"/>
    </xf>
    <xf numFmtId="0" fontId="76" fillId="2" borderId="95" xfId="0" applyFont="1" applyFill="1" applyBorder="1" applyAlignment="1">
      <alignment horizontal="center" vertical="center"/>
    </xf>
    <xf numFmtId="16" fontId="76" fillId="2" borderId="47" xfId="0" applyNumberFormat="1" applyFont="1" applyFill="1" applyBorder="1" applyAlignment="1">
      <alignment horizontal="center" vertical="center"/>
    </xf>
    <xf numFmtId="16" fontId="76" fillId="2" borderId="55" xfId="0" applyNumberFormat="1" applyFont="1" applyFill="1" applyBorder="1" applyAlignment="1">
      <alignment horizontal="center" vertical="center"/>
    </xf>
    <xf numFmtId="16" fontId="76" fillId="2" borderId="93" xfId="0" applyNumberFormat="1" applyFont="1" applyFill="1" applyBorder="1" applyAlignment="1">
      <alignment horizontal="center" vertical="center"/>
    </xf>
    <xf numFmtId="16" fontId="111" fillId="2" borderId="48" xfId="0" applyNumberFormat="1" applyFont="1" applyFill="1" applyBorder="1" applyAlignment="1">
      <alignment horizontal="center" vertical="center"/>
    </xf>
    <xf numFmtId="16" fontId="111" fillId="2" borderId="49" xfId="0" applyNumberFormat="1" applyFont="1" applyFill="1" applyBorder="1" applyAlignment="1">
      <alignment horizontal="center" vertical="center"/>
    </xf>
    <xf numFmtId="16" fontId="111" fillId="2" borderId="50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76" fillId="2" borderId="41" xfId="0" applyFont="1" applyFill="1" applyBorder="1" applyAlignment="1">
      <alignment horizontal="center" vertical="center"/>
    </xf>
    <xf numFmtId="0" fontId="76" fillId="2" borderId="44" xfId="0" applyFont="1" applyFill="1" applyBorder="1" applyAlignment="1">
      <alignment horizontal="center" vertical="center"/>
    </xf>
    <xf numFmtId="0" fontId="76" fillId="0" borderId="42" xfId="0" applyFont="1" applyBorder="1" applyAlignment="1">
      <alignment horizontal="center" vertical="center"/>
    </xf>
    <xf numFmtId="0" fontId="76" fillId="0" borderId="39" xfId="0" applyFont="1" applyBorder="1" applyAlignment="1">
      <alignment horizontal="center" vertical="center"/>
    </xf>
    <xf numFmtId="0" fontId="75" fillId="5" borderId="42" xfId="0" applyFont="1" applyFill="1" applyBorder="1" applyAlignment="1">
      <alignment horizontal="center" vertical="center"/>
    </xf>
    <xf numFmtId="0" fontId="75" fillId="5" borderId="39" xfId="0" applyFont="1" applyFill="1" applyBorder="1" applyAlignment="1">
      <alignment horizontal="center" vertical="center"/>
    </xf>
    <xf numFmtId="0" fontId="75" fillId="5" borderId="43" xfId="0" applyFont="1" applyFill="1" applyBorder="1" applyAlignment="1">
      <alignment horizontal="center" vertical="center"/>
    </xf>
    <xf numFmtId="0" fontId="106" fillId="0" borderId="69" xfId="0" applyFont="1" applyBorder="1" applyAlignment="1">
      <alignment horizontal="center" vertical="center"/>
    </xf>
    <xf numFmtId="0" fontId="106" fillId="0" borderId="72" xfId="0" applyFont="1" applyBorder="1" applyAlignment="1">
      <alignment horizontal="center" vertical="center"/>
    </xf>
    <xf numFmtId="0" fontId="106" fillId="0" borderId="70" xfId="0" applyFont="1" applyBorder="1" applyAlignment="1">
      <alignment horizontal="center" vertical="center"/>
    </xf>
    <xf numFmtId="0" fontId="106" fillId="0" borderId="41" xfId="0" applyFont="1" applyBorder="1" applyAlignment="1">
      <alignment horizontal="center" vertical="center"/>
    </xf>
    <xf numFmtId="0" fontId="106" fillId="0" borderId="44" xfId="0" applyFont="1" applyBorder="1" applyAlignment="1">
      <alignment horizontal="center" vertical="center"/>
    </xf>
    <xf numFmtId="0" fontId="106" fillId="0" borderId="42" xfId="0" applyFont="1" applyBorder="1" applyAlignment="1">
      <alignment horizontal="center" vertical="center"/>
    </xf>
    <xf numFmtId="0" fontId="106" fillId="0" borderId="39" xfId="0" applyFont="1" applyBorder="1" applyAlignment="1">
      <alignment horizontal="center" vertical="center"/>
    </xf>
    <xf numFmtId="0" fontId="106" fillId="0" borderId="47" xfId="0" applyFont="1" applyBorder="1" applyAlignment="1">
      <alignment horizontal="center" vertical="center"/>
    </xf>
    <xf numFmtId="0" fontId="106" fillId="0" borderId="61" xfId="0" applyFont="1" applyBorder="1" applyAlignment="1">
      <alignment horizontal="center" vertical="center"/>
    </xf>
    <xf numFmtId="16" fontId="6" fillId="0" borderId="1" xfId="0" applyNumberFormat="1" applyFont="1" applyBorder="1" applyAlignment="1">
      <alignment horizontal="center" vertical="center"/>
    </xf>
    <xf numFmtId="16" fontId="6" fillId="0" borderId="0" xfId="0" applyNumberFormat="1" applyFont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106" fillId="0" borderId="32" xfId="0" applyFont="1" applyBorder="1" applyAlignment="1">
      <alignment horizontal="center"/>
    </xf>
    <xf numFmtId="0" fontId="106" fillId="0" borderId="33" xfId="0" applyFont="1" applyBorder="1" applyAlignment="1">
      <alignment horizontal="center"/>
    </xf>
    <xf numFmtId="0" fontId="75" fillId="4" borderId="55" xfId="0" applyFont="1" applyFill="1" applyBorder="1" applyAlignment="1">
      <alignment wrapText="1"/>
    </xf>
    <xf numFmtId="0" fontId="26" fillId="4" borderId="1" xfId="0" applyFont="1" applyFill="1" applyBorder="1" applyAlignment="1">
      <alignment horizontal="center" vertical="center"/>
    </xf>
    <xf numFmtId="0" fontId="26" fillId="4" borderId="0" xfId="0" applyFont="1" applyFill="1" applyAlignment="1">
      <alignment horizontal="center" vertical="center"/>
    </xf>
    <xf numFmtId="0" fontId="127" fillId="4" borderId="2" xfId="0" applyFont="1" applyFill="1" applyBorder="1" applyAlignment="1">
      <alignment horizontal="center" vertical="center"/>
    </xf>
    <xf numFmtId="0" fontId="127" fillId="4" borderId="3" xfId="0" applyFont="1" applyFill="1" applyBorder="1" applyAlignment="1">
      <alignment horizontal="center" vertical="center"/>
    </xf>
    <xf numFmtId="16" fontId="60" fillId="0" borderId="0" xfId="0" applyNumberFormat="1" applyFont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6" fontId="42" fillId="0" borderId="8" xfId="0" applyNumberFormat="1" applyFont="1" applyBorder="1" applyAlignment="1">
      <alignment horizontal="center" vertical="center"/>
    </xf>
    <xf numFmtId="16" fontId="42" fillId="0" borderId="9" xfId="0" applyNumberFormat="1" applyFont="1" applyBorder="1" applyAlignment="1">
      <alignment horizontal="center" vertical="center"/>
    </xf>
    <xf numFmtId="16" fontId="42" fillId="0" borderId="10" xfId="0" applyNumberFormat="1" applyFont="1" applyBorder="1" applyAlignment="1">
      <alignment horizontal="center" vertical="center"/>
    </xf>
    <xf numFmtId="16" fontId="42" fillId="0" borderId="48" xfId="0" applyNumberFormat="1" applyFont="1" applyBorder="1" applyAlignment="1">
      <alignment horizontal="center" vertical="center"/>
    </xf>
    <xf numFmtId="16" fontId="42" fillId="0" borderId="50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16" fontId="42" fillId="0" borderId="32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6" fillId="0" borderId="0" xfId="0" applyFont="1" applyAlignment="1">
      <alignment horizontal="center" wrapText="1"/>
    </xf>
    <xf numFmtId="0" fontId="0" fillId="0" borderId="1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16" fontId="42" fillId="0" borderId="17" xfId="0" applyNumberFormat="1" applyFont="1" applyBorder="1" applyAlignment="1">
      <alignment horizontal="center" vertical="center"/>
    </xf>
    <xf numFmtId="16" fontId="42" fillId="0" borderId="18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41" fillId="0" borderId="72" xfId="0" applyFont="1" applyBorder="1" applyAlignment="1">
      <alignment horizontal="center"/>
    </xf>
    <xf numFmtId="0" fontId="86" fillId="0" borderId="0" xfId="0" applyFont="1" applyAlignment="1"/>
    <xf numFmtId="0" fontId="50" fillId="0" borderId="0" xfId="0" applyFont="1" applyAlignment="1"/>
    <xf numFmtId="0" fontId="48" fillId="0" borderId="0" xfId="0" applyFont="1" applyAlignment="1"/>
    <xf numFmtId="0" fontId="132" fillId="0" borderId="0" xfId="0" applyFont="1" applyAlignment="1"/>
    <xf numFmtId="0" fontId="126" fillId="0" borderId="86" xfId="0" applyFont="1" applyBorder="1" applyAlignment="1"/>
    <xf numFmtId="0" fontId="75" fillId="4" borderId="87" xfId="0" applyFont="1" applyFill="1" applyBorder="1" applyAlignment="1"/>
    <xf numFmtId="0" fontId="75" fillId="0" borderId="88" xfId="0" applyFont="1" applyBorder="1" applyAlignment="1"/>
    <xf numFmtId="0" fontId="75" fillId="4" borderId="88" xfId="0" applyFont="1" applyFill="1" applyBorder="1" applyAlignment="1"/>
    <xf numFmtId="0" fontId="129" fillId="0" borderId="52" xfId="0" applyFont="1" applyBorder="1" applyAlignment="1"/>
    <xf numFmtId="0" fontId="54" fillId="0" borderId="0" xfId="0" applyFont="1" applyAlignment="1"/>
    <xf numFmtId="0" fontId="37" fillId="0" borderId="0" xfId="0" applyFont="1" applyAlignment="1"/>
    <xf numFmtId="0" fontId="84" fillId="4" borderId="14" xfId="0" applyFont="1" applyFill="1" applyBorder="1" applyAlignment="1"/>
    <xf numFmtId="0" fontId="84" fillId="0" borderId="14" xfId="0" applyFont="1" applyBorder="1" applyAlignment="1"/>
    <xf numFmtId="0" fontId="84" fillId="4" borderId="51" xfId="0" applyFont="1" applyFill="1" applyBorder="1" applyAlignment="1"/>
    <xf numFmtId="0" fontId="84" fillId="4" borderId="85" xfId="0" applyFont="1" applyFill="1" applyBorder="1" applyAlignment="1"/>
    <xf numFmtId="0" fontId="84" fillId="0" borderId="68" xfId="0" applyFont="1" applyBorder="1" applyAlignment="1"/>
    <xf numFmtId="0" fontId="84" fillId="4" borderId="68" xfId="0" applyFont="1" applyFill="1" applyBorder="1" applyAlignment="1"/>
    <xf numFmtId="0" fontId="149" fillId="0" borderId="0" xfId="0" applyFont="1" applyAlignment="1"/>
    <xf numFmtId="0" fontId="22" fillId="4" borderId="14" xfId="0" applyFont="1" applyFill="1" applyBorder="1" applyAlignment="1"/>
    <xf numFmtId="0" fontId="44" fillId="4" borderId="51" xfId="0" applyFont="1" applyFill="1" applyBorder="1" applyAlignment="1"/>
    <xf numFmtId="0" fontId="84" fillId="0" borderId="85" xfId="0" applyFont="1" applyBorder="1" applyAlignment="1"/>
    <xf numFmtId="0" fontId="22" fillId="4" borderId="85" xfId="0" applyFont="1" applyFill="1" applyBorder="1" applyAlignment="1"/>
    <xf numFmtId="0" fontId="19" fillId="0" borderId="15" xfId="0" applyFont="1" applyBorder="1" applyAlignment="1"/>
  </cellXfs>
  <cellStyles count="90">
    <cellStyle name="Hyperlink" xfId="89" xr:uid="{00000000-000B-0000-0000-000008000000}"/>
    <cellStyle name="常规" xfId="0" builtinId="0"/>
    <cellStyle name="常规 10" xfId="46" xr:uid="{1F8D23E9-13C3-45BB-8028-D97B943574B8}"/>
    <cellStyle name="常规 10 2" xfId="86" xr:uid="{74367E81-4A98-46C9-9668-F2E196D527EB}"/>
    <cellStyle name="常规 11" xfId="4" xr:uid="{7F64EF65-8989-4B18-B745-2F9A5E31DB36}"/>
    <cellStyle name="常规 12" xfId="84" xr:uid="{36AA1549-22EF-4074-B00D-BBF236815E5D}"/>
    <cellStyle name="常规 13" xfId="85" xr:uid="{D8FD3060-BDC1-485B-A7AA-A18C241E3CBA}"/>
    <cellStyle name="常规 2" xfId="1" xr:uid="{0D067C5C-AAEF-419E-8739-F9C07315DDFF}"/>
    <cellStyle name="常规 2 2" xfId="6" xr:uid="{2CCDB5AC-0C85-4D4C-9E81-6605A2EF31C0}"/>
    <cellStyle name="常规 2 2 2" xfId="7" xr:uid="{CC1746D8-45FE-4ECF-B5BA-7E568DD1D3FE}"/>
    <cellStyle name="常规 2 2 2 2" xfId="47" xr:uid="{71E7A11C-44A8-4649-AC08-E03BFBEEA803}"/>
    <cellStyle name="常规 2 2 3" xfId="48" xr:uid="{6F2C9173-EBD0-4302-BC8F-DDD043FA5CAE}"/>
    <cellStyle name="常规 2 3" xfId="8" xr:uid="{8F7F80E4-C34A-4A91-951F-A5FE21D3133C}"/>
    <cellStyle name="常规 2 3 2" xfId="49" xr:uid="{47110887-AD35-4B0A-85D7-1CF326B5BB27}"/>
    <cellStyle name="常规 2 4" xfId="9" xr:uid="{C79668E9-05CC-4727-9234-329906D9FDE0}"/>
    <cellStyle name="常规 2 4 2" xfId="50" xr:uid="{9EA33F7C-21BF-49E8-86E6-444D74F930B8}"/>
    <cellStyle name="常规 2 5" xfId="10" xr:uid="{3B2B27F9-91D1-4E73-B406-869C307BF6F0}"/>
    <cellStyle name="常规 2 5 2" xfId="51" xr:uid="{5F0AEAC9-7172-407F-A270-903B7A7DD929}"/>
    <cellStyle name="常规 2 6" xfId="11" xr:uid="{68BD3582-58F2-449C-B4C6-F3834BE65005}"/>
    <cellStyle name="常规 2 6 2" xfId="52" xr:uid="{B9B90F84-2DE2-4559-924A-222F1895F273}"/>
    <cellStyle name="常规 2 7" xfId="5" xr:uid="{B941BEAF-C25A-4137-A895-F93AE07F0940}"/>
    <cellStyle name="常规 20" xfId="2" xr:uid="{71979CEB-F129-4891-A7AB-B20C77C07018}"/>
    <cellStyle name="常规 3" xfId="12" xr:uid="{B9D84116-41F0-4B6C-BEA5-C76FAA1B6B6A}"/>
    <cellStyle name="常规 3 2" xfId="13" xr:uid="{0AB80FF5-A511-43AF-B65E-E5EB59696E68}"/>
    <cellStyle name="常规 3 2 2" xfId="14" xr:uid="{2B62D0AD-FFC9-4047-9B39-2308F61BC74D}"/>
    <cellStyle name="常规 3 2 2 2" xfId="15" xr:uid="{70D2C591-A8BA-4FD1-A5D2-2B3AB6AB310A}"/>
    <cellStyle name="常规 3 2 2 2 2" xfId="16" xr:uid="{023B5998-1C7B-482F-BEC4-3F76033C8AB7}"/>
    <cellStyle name="常规 3 2 2 2 2 2" xfId="17" xr:uid="{14D7F2E7-F1CE-434C-92C3-8EEA14FF9676}"/>
    <cellStyle name="常规 3 2 2 2 2 2 2" xfId="53" xr:uid="{983DA3A0-6C1F-4DE4-B388-399CC2296A5B}"/>
    <cellStyle name="常规 3 2 2 2 2 3" xfId="18" xr:uid="{7D4B09AD-6FA3-48F1-9AF7-06E2B29AC0CD}"/>
    <cellStyle name="常规 3 2 2 2 2 3 2" xfId="54" xr:uid="{E00F932B-D9E5-41EC-A401-AB46689D978B}"/>
    <cellStyle name="常规 3 2 2 2 2 4" xfId="19" xr:uid="{33140FCE-47F0-4079-9A7C-04DBDED5A122}"/>
    <cellStyle name="常规 3 2 2 2 2 4 2" xfId="55" xr:uid="{8258D352-E650-4C44-AFD5-26F355FA22D0}"/>
    <cellStyle name="常规 3 2 2 2 2 5" xfId="56" xr:uid="{8E3E7E72-5330-4ECD-9615-ADC090621E6F}"/>
    <cellStyle name="常规 3 2 2 2 3" xfId="20" xr:uid="{DE4B3886-F4FF-463D-96A7-BD96FB06A011}"/>
    <cellStyle name="常规 3 2 2 2 3 2" xfId="57" xr:uid="{230CEE83-4F5A-4AC6-A814-8F7C28BD13C0}"/>
    <cellStyle name="常规 3 2 2 2 4" xfId="21" xr:uid="{5D22735C-51A3-4027-8380-670A303A8543}"/>
    <cellStyle name="常规 3 2 2 2 4 2" xfId="58" xr:uid="{B4977D21-341C-491E-A24F-510AC2F16A5C}"/>
    <cellStyle name="常规 3 2 2 2 5" xfId="59" xr:uid="{68E54B00-049E-47C7-AFA1-43FD2082F9BA}"/>
    <cellStyle name="常规 3 2 2 3" xfId="60" xr:uid="{B2D8D092-63E5-4069-BE7C-145C9A2D3BAE}"/>
    <cellStyle name="常规 3 2 3" xfId="22" xr:uid="{70BA4842-8CCD-4F51-A810-DE327D1253CE}"/>
    <cellStyle name="常规 3 2 3 2" xfId="23" xr:uid="{FF1BEDB3-96C8-462E-9E84-5401842AE808}"/>
    <cellStyle name="常规 3 2 3 2 2" xfId="61" xr:uid="{F8E39912-86C6-4675-A3BD-189DCCE7F258}"/>
    <cellStyle name="常规 3 2 3 3" xfId="62" xr:uid="{39BD0AED-3485-4B4A-9F24-BC1E6CA12150}"/>
    <cellStyle name="常规 3 2 4" xfId="63" xr:uid="{28A96655-0748-400C-89A3-BF9725483D2E}"/>
    <cellStyle name="常规 3 3" xfId="24" xr:uid="{789EDDD7-D0A4-454A-A198-8DFC75B3D622}"/>
    <cellStyle name="常规 3 3 2" xfId="64" xr:uid="{31C48993-34F1-4E61-A68D-5973C80E15A5}"/>
    <cellStyle name="常规 3 4" xfId="25" xr:uid="{4D20B6F9-3377-4084-9A42-7194C408D0D5}"/>
    <cellStyle name="常规 3 4 2" xfId="65" xr:uid="{BD56DDE9-03EC-4733-8922-DFB03D11E800}"/>
    <cellStyle name="常规 3 5" xfId="66" xr:uid="{9278E33D-D2AE-41BD-B808-203F9A085013}"/>
    <cellStyle name="常规 4" xfId="26" xr:uid="{B685E01D-9E8B-4F86-828B-429E0B9332EA}"/>
    <cellStyle name="常规 4 2" xfId="27" xr:uid="{2D1BBE3D-C1F6-4B7E-83E9-32B366220186}"/>
    <cellStyle name="常规 4 2 2" xfId="28" xr:uid="{E1D9A2D3-A502-49F7-8F55-482FA7BBBE94}"/>
    <cellStyle name="常规 4 2 2 2" xfId="29" xr:uid="{73536FC2-6985-4109-9DF8-0903CA4CE441}"/>
    <cellStyle name="常规 4 2 2 2 2" xfId="30" xr:uid="{0D5D6A2B-3162-48AD-B84B-C4348959C5EB}"/>
    <cellStyle name="常规 4 2 2 2 2 2" xfId="67" xr:uid="{066D2385-913F-479F-8098-E2DF2B35E77D}"/>
    <cellStyle name="常规 4 2 2 2 3" xfId="31" xr:uid="{14A51F9D-8B15-4BFE-8361-739E221C32B8}"/>
    <cellStyle name="常规 4 2 2 2 3 2" xfId="68" xr:uid="{9A1E92F2-7A92-4CAF-B837-463D91273100}"/>
    <cellStyle name="常规 4 2 2 2 4" xfId="32" xr:uid="{481FE0F2-7F8C-42FB-A683-BF26111D190B}"/>
    <cellStyle name="常规 4 2 2 2 4 2" xfId="69" xr:uid="{6735F89E-41AD-4CE2-BF2A-0CAD714740CA}"/>
    <cellStyle name="常规 4 2 2 2 5" xfId="70" xr:uid="{E3B7A0CF-CE8F-46CF-BA1C-5DD51F2BEF0F}"/>
    <cellStyle name="常规 4 2 2 3" xfId="33" xr:uid="{6AC610A0-EA2E-41DE-A2B1-49E1AC403371}"/>
    <cellStyle name="常规 4 2 2 3 2" xfId="71" xr:uid="{AFA07E3B-74D8-4428-8171-52CDB6F0A410}"/>
    <cellStyle name="常规 4 2 2 4" xfId="72" xr:uid="{76245EDD-8CFD-4D37-8C2C-03E740944EDC}"/>
    <cellStyle name="常规 4 2 2 7" xfId="3" xr:uid="{512C878D-C8A7-4D56-8526-4AD3C5E80F73}"/>
    <cellStyle name="常规 4 2 3" xfId="73" xr:uid="{C7AAFBA4-4907-48AF-BA47-E7413F776EDA}"/>
    <cellStyle name="常规 4 3" xfId="34" xr:uid="{8D1DB647-F6E6-4C3E-BBCF-165348C7467E}"/>
    <cellStyle name="常规 4 3 2" xfId="35" xr:uid="{8BCA15CF-1D5A-4C7A-959D-DE28997E227D}"/>
    <cellStyle name="常规 4 3 2 2" xfId="74" xr:uid="{73416D92-3651-4261-BD68-CAD97BAB4679}"/>
    <cellStyle name="常规 4 3 3" xfId="75" xr:uid="{15C3E632-6E74-44FA-A2D8-36BAB930DCA4}"/>
    <cellStyle name="常规 4 4" xfId="76" xr:uid="{52009286-6ECD-4F75-ABC6-81E1919E762C}"/>
    <cellStyle name="常规 5" xfId="36" xr:uid="{D642B513-38F1-48B2-8D30-2EDCAA138C57}"/>
    <cellStyle name="常规 5 2" xfId="37" xr:uid="{2EB99780-A544-4024-B19B-F97A40DD091E}"/>
    <cellStyle name="常规 5 2 2" xfId="77" xr:uid="{47454C05-611D-4A5F-A914-927F6ACD3526}"/>
    <cellStyle name="常规 5 3" xfId="78" xr:uid="{F09A4B49-0C00-44A7-ADB8-F7FF74FC6B84}"/>
    <cellStyle name="常规 6" xfId="38" xr:uid="{083ACABC-7BDB-45B5-BC9E-4862F1B6646F}"/>
    <cellStyle name="常规 6 2" xfId="79" xr:uid="{87FFAF52-F73C-4AEE-93AE-34B86921AF4C}"/>
    <cellStyle name="常规 6 2 2" xfId="88" xr:uid="{B3D1983D-1C05-4687-8445-890F7218A84C}"/>
    <cellStyle name="常规 6 3" xfId="87" xr:uid="{29E77B5F-D086-4EF1-970D-F157A92D72BE}"/>
    <cellStyle name="常规 7" xfId="39" xr:uid="{15BFF260-1BCC-4038-BEC9-DA2E8F3F6EAF}"/>
    <cellStyle name="常规 7 2" xfId="80" xr:uid="{08432F13-6E46-4E0B-8DD1-29878785FC6A}"/>
    <cellStyle name="常规 8" xfId="40" xr:uid="{A40866C4-F9A5-4F6C-9E79-D8086D6A5960}"/>
    <cellStyle name="常规 9" xfId="41" xr:uid="{2B0610D4-27D2-426A-8435-22AB31B5AB5A}"/>
    <cellStyle name="常规 9 2" xfId="81" xr:uid="{43B5D33A-1990-4E5C-8627-6DE4D845C1D6}"/>
    <cellStyle name="货币 2" xfId="45" xr:uid="{DBE3D194-D427-4BDB-89FA-FD0FE7391C6F}"/>
    <cellStyle name="超链接 2" xfId="42" xr:uid="{ADA91B31-2511-41D3-A2D3-19DFCC0056AC}"/>
    <cellStyle name="超链接 2 2" xfId="82" xr:uid="{A78B4F6B-8A16-4133-8A02-A9F4E6A7E092}"/>
    <cellStyle name="超链接 3" xfId="43" xr:uid="{4EEB7A95-C17A-49A2-B31D-3F3833D1A3EA}"/>
    <cellStyle name="超链接 3 2" xfId="83" xr:uid="{24830E2E-CC61-4379-B720-ADA7B4C902A7}"/>
    <cellStyle name="超链接 4" xfId="44" xr:uid="{C4825CA1-C6C6-4FA0-8BC1-CD1CDC4A14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0</xdr:row>
      <xdr:rowOff>34290</xdr:rowOff>
    </xdr:from>
    <xdr:to>
      <xdr:col>0</xdr:col>
      <xdr:colOff>809624</xdr:colOff>
      <xdr:row>2</xdr:row>
      <xdr:rowOff>244398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34290"/>
          <a:ext cx="771525" cy="886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20</xdr:row>
          <xdr:rowOff>0</xdr:rowOff>
        </xdr:from>
        <xdr:to>
          <xdr:col>1</xdr:col>
          <xdr:colOff>1699260</xdr:colOff>
          <xdr:row>20</xdr:row>
          <xdr:rowOff>0</xdr:rowOff>
        </xdr:to>
        <xdr:sp macro="" textlink="">
          <xdr:nvSpPr>
            <xdr:cNvPr id="36869" name="Object 5" hidden="1">
              <a:extLst>
                <a:ext uri="{63B3BB69-23CF-44E3-9099-C40C66FF867C}">
                  <a14:compatExt spid="_x0000_s36869"/>
                </a:ext>
                <a:ext uri="{FF2B5EF4-FFF2-40B4-BE49-F238E27FC236}">
                  <a16:creationId xmlns:a16="http://schemas.microsoft.com/office/drawing/2014/main" id="{00000000-0008-0000-0100-00000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1</xdr:row>
          <xdr:rowOff>38100</xdr:rowOff>
        </xdr:from>
        <xdr:to>
          <xdr:col>1</xdr:col>
          <xdr:colOff>1249680</xdr:colOff>
          <xdr:row>6</xdr:row>
          <xdr:rowOff>0</xdr:rowOff>
        </xdr:to>
        <xdr:sp macro="" textlink="">
          <xdr:nvSpPr>
            <xdr:cNvPr id="36870" name="Object 6" hidden="1">
              <a:extLst>
                <a:ext uri="{63B3BB69-23CF-44E3-9099-C40C66FF867C}">
                  <a14:compatExt spid="_x0000_s36870"/>
                </a:ext>
                <a:ext uri="{FF2B5EF4-FFF2-40B4-BE49-F238E27FC236}">
                  <a16:creationId xmlns:a16="http://schemas.microsoft.com/office/drawing/2014/main" id="{00000000-0008-0000-0100-00000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0</xdr:row>
      <xdr:rowOff>0</xdr:rowOff>
    </xdr:from>
    <xdr:to>
      <xdr:col>0</xdr:col>
      <xdr:colOff>1476375</xdr:colOff>
      <xdr:row>4</xdr:row>
      <xdr:rowOff>85725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0"/>
          <a:ext cx="914400" cy="1038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3" name="Object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4" name="Object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5" name="Object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6" name="Object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7" name="Object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6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6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0" name="Object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6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1" name="Object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6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2" name="Object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6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3" name="Object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6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4" name="Object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6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5" name="Object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6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6" name="Object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6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7" name="Object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6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8" name="Object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6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9" name="Object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6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0" name="Object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6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1" name="Object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6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2" name="Object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6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3" name="Object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6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4" name="Object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6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5" name="Object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6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6" name="Object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6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7" name="Object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6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8" name="Object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6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9" name="Object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6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0" name="Object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6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1" name="Object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6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2" name="Object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6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3" name="Object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6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4" name="Object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6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5" name="Object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6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6" name="Object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6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7" name="Object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6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8" name="Object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6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9" name="Object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6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0" name="Object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6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1" name="Object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6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2" name="Object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6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3" name="Object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6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4" name="Object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6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5" name="Object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6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6" name="Object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6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7" name="Object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6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8" name="Object 42" hidden="1">
              <a:extLst>
                <a:ext uri="{63B3BB69-23CF-44E3-9099-C40C66FF867C}">
                  <a14:compatExt spid="_x0000_s9258"/>
                </a:ext>
                <a:ext uri="{FF2B5EF4-FFF2-40B4-BE49-F238E27FC236}">
                  <a16:creationId xmlns:a16="http://schemas.microsoft.com/office/drawing/2014/main" id="{00000000-0008-0000-06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9" name="Object 43" hidden="1">
              <a:extLst>
                <a:ext uri="{63B3BB69-23CF-44E3-9099-C40C66FF867C}">
                  <a14:compatExt spid="_x0000_s9259"/>
                </a:ext>
                <a:ext uri="{FF2B5EF4-FFF2-40B4-BE49-F238E27FC236}">
                  <a16:creationId xmlns:a16="http://schemas.microsoft.com/office/drawing/2014/main" id="{00000000-0008-0000-06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0" name="Object 44" hidden="1">
              <a:extLst>
                <a:ext uri="{63B3BB69-23CF-44E3-9099-C40C66FF867C}">
                  <a14:compatExt spid="_x0000_s9260"/>
                </a:ext>
                <a:ext uri="{FF2B5EF4-FFF2-40B4-BE49-F238E27FC236}">
                  <a16:creationId xmlns:a16="http://schemas.microsoft.com/office/drawing/2014/main" id="{00000000-0008-0000-06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1" name="Object 45" hidden="1">
              <a:extLst>
                <a:ext uri="{63B3BB69-23CF-44E3-9099-C40C66FF867C}">
                  <a14:compatExt spid="_x0000_s9261"/>
                </a:ext>
                <a:ext uri="{FF2B5EF4-FFF2-40B4-BE49-F238E27FC236}">
                  <a16:creationId xmlns:a16="http://schemas.microsoft.com/office/drawing/2014/main" id="{00000000-0008-0000-0600-00002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2" name="Object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6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3" name="Object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6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4" name="Object 48" hidden="1">
              <a:extLst>
                <a:ext uri="{63B3BB69-23CF-44E3-9099-C40C66FF867C}">
                  <a14:compatExt spid="_x0000_s9264"/>
                </a:ext>
                <a:ext uri="{FF2B5EF4-FFF2-40B4-BE49-F238E27FC236}">
                  <a16:creationId xmlns:a16="http://schemas.microsoft.com/office/drawing/2014/main" id="{00000000-0008-0000-0600-00003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5" name="Object 49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id="{00000000-0008-0000-06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6" name="Object 50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id="{00000000-0008-0000-06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7" name="Object 51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id="{00000000-0008-0000-06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8" name="Object 52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id="{00000000-0008-0000-06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9" name="Object 53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id="{00000000-0008-0000-06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70" name="Object 54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id="{00000000-0008-0000-06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71" name="Object 55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id="{00000000-0008-0000-06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72" name="Object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00000000-0008-0000-06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73" name="Object 57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id="{00000000-0008-0000-06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4</xdr:row>
      <xdr:rowOff>3810</xdr:rowOff>
    </xdr:to>
    <xdr:pic>
      <xdr:nvPicPr>
        <xdr:cNvPr id="10" name="Picture 18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4</xdr:row>
      <xdr:rowOff>3810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700-000002000000}"/>
            </a:ext>
            <a:ext uri="{147F2762-F138-4A5C-976F-8EAC2B608ADB}">
              <a16:predDERef xmlns:a16="http://schemas.microsoft.com/office/drawing/2014/main" pre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4</xdr:row>
      <xdr:rowOff>3810</xdr:rowOff>
    </xdr:to>
    <xdr:pic>
      <xdr:nvPicPr>
        <xdr:cNvPr id="3" name="Picture 18">
          <a:extLst>
            <a:ext uri="{FF2B5EF4-FFF2-40B4-BE49-F238E27FC236}">
              <a16:creationId xmlns:a16="http://schemas.microsoft.com/office/drawing/2014/main" id="{00000000-0008-0000-0700-000003000000}"/>
            </a:ext>
            <a:ext uri="{147F2762-F138-4A5C-976F-8EAC2B608ADB}">
              <a16:predDERef xmlns:a16="http://schemas.microsoft.com/office/drawing/2014/main" pre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4</xdr:row>
      <xdr:rowOff>3810</xdr:rowOff>
    </xdr:to>
    <xdr:pic>
      <xdr:nvPicPr>
        <xdr:cNvPr id="4" name="Picture 18">
          <a:extLst>
            <a:ext uri="{FF2B5EF4-FFF2-40B4-BE49-F238E27FC236}">
              <a16:creationId xmlns:a16="http://schemas.microsoft.com/office/drawing/2014/main" id="{00000000-0008-0000-0700-000004000000}"/>
            </a:ext>
            <a:ext uri="{147F2762-F138-4A5C-976F-8EAC2B608ADB}">
              <a16:predDERef xmlns:a16="http://schemas.microsoft.com/office/drawing/2014/main" pre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4</xdr:row>
      <xdr:rowOff>3810</xdr:rowOff>
    </xdr:to>
    <xdr:pic>
      <xdr:nvPicPr>
        <xdr:cNvPr id="5" name="Picture 18">
          <a:extLst>
            <a:ext uri="{FF2B5EF4-FFF2-40B4-BE49-F238E27FC236}">
              <a16:creationId xmlns:a16="http://schemas.microsoft.com/office/drawing/2014/main" id="{00000000-0008-0000-0700-000005000000}"/>
            </a:ext>
            <a:ext uri="{147F2762-F138-4A5C-976F-8EAC2B608ADB}">
              <a16:predDERef xmlns:a16="http://schemas.microsoft.com/office/drawing/2014/main" pre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9" name="Picture 1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0" name="Picture 1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2" name="Picture 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3" name="Picture 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5" name="Picture 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6" name="Picture 1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7" name="Picture 1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8" name="Picture 1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9" name="Picture 1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0" name="Picture 1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1" name="Picture 1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2" name="Picture 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3" name="Picture 1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4" name="Picture 1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5" name="Picture 1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6" name="Picture 1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7" name="Picture 1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8" name="Picture 1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9" name="Picture 1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0" name="Picture 1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1" name="Picture 1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2" name="Picture 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3" name="Picture 1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4" name="Picture 1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5" name="Picture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6" name="Picture 1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7" name="Picture 1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8" name="Picture 1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9" name="Picture 1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0" name="Picture 1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1" name="Picture 1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2" name="Picture 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3" name="Picture 1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4" name="Picture 1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5" name="Picture 1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6" name="Picture 1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7" name="Picture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8" name="Picture 1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9" name="Picture 1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0" name="Picture 1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1" name="Picture 1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2" name="Picture 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3" name="Picture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4" name="Picture 1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5" name="Picture 1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6" name="Picture 1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7" name="Picture 1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8" name="Picture 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9" name="Picture 1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0" name="Picture 1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1" name="Picture 1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2" name="Picture 1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3" name="Picture 1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4" name="Picture 1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5" name="Picture 1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6" name="Picture 1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7" name="Picture 1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8" name="Picture 1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9" name="Picture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0" name="Picture 1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1" name="Picture 1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2" name="Picture 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3" name="Picture 1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4" name="Picture 1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5" name="Picture 1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6" name="Picture 1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7" name="Picture 1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08" name="Picture 1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09" name="Picture 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0" name="Picture 1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1" name="Picture 1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2" name="Picture 1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3" name="Picture 1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4" name="Picture 1">
          <a:extLst>
            <a:ext uri="{FF2B5EF4-FFF2-40B4-BE49-F238E27FC236}">
              <a16:creationId xmlns:a16="http://schemas.microsoft.com/office/drawing/2014/main" id="{69BC48F5-1C59-43DF-9C40-CF7BA1FAE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5" name="Picture 1">
          <a:extLst>
            <a:ext uri="{FF2B5EF4-FFF2-40B4-BE49-F238E27FC236}">
              <a16:creationId xmlns:a16="http://schemas.microsoft.com/office/drawing/2014/main" id="{85A1BBB2-3DC1-4C15-A720-009E5AAA0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6" name="Picture 1">
          <a:extLst>
            <a:ext uri="{FF2B5EF4-FFF2-40B4-BE49-F238E27FC236}">
              <a16:creationId xmlns:a16="http://schemas.microsoft.com/office/drawing/2014/main" id="{76F6DE3C-902A-4263-96CC-492385956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oleObject" Target="../embeddings/oleObject2.bin"/><Relationship Id="rId4" Type="http://schemas.openxmlformats.org/officeDocument/2006/relationships/image" Target="../media/image2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&#21333;&#35777;&#37038;&#31665;&#65306;tydoc_xmn@yml.com.cn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5.bin"/><Relationship Id="rId2" Type="http://schemas.openxmlformats.org/officeDocument/2006/relationships/drawing" Target="../drawings/drawing4.xml"/><Relationship Id="rId1" Type="http://schemas.openxmlformats.org/officeDocument/2006/relationships/hyperlink" Target="tel:86-592-2395567--692%20Alan%20/%20503%20JOY" TargetMode="External"/><Relationship Id="rId6" Type="http://schemas.openxmlformats.org/officeDocument/2006/relationships/oleObject" Target="../embeddings/oleObject4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Relationship Id="rId9" Type="http://schemas.openxmlformats.org/officeDocument/2006/relationships/oleObject" Target="../embeddings/oleObject7.bin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6.bin"/><Relationship Id="rId18" Type="http://schemas.openxmlformats.org/officeDocument/2006/relationships/oleObject" Target="../embeddings/oleObject21.bin"/><Relationship Id="rId26" Type="http://schemas.openxmlformats.org/officeDocument/2006/relationships/oleObject" Target="../embeddings/oleObject29.bin"/><Relationship Id="rId39" Type="http://schemas.openxmlformats.org/officeDocument/2006/relationships/oleObject" Target="../embeddings/oleObject42.bin"/><Relationship Id="rId21" Type="http://schemas.openxmlformats.org/officeDocument/2006/relationships/oleObject" Target="../embeddings/oleObject24.bin"/><Relationship Id="rId34" Type="http://schemas.openxmlformats.org/officeDocument/2006/relationships/oleObject" Target="../embeddings/oleObject37.bin"/><Relationship Id="rId42" Type="http://schemas.openxmlformats.org/officeDocument/2006/relationships/oleObject" Target="../embeddings/oleObject45.bin"/><Relationship Id="rId47" Type="http://schemas.openxmlformats.org/officeDocument/2006/relationships/oleObject" Target="../embeddings/oleObject50.bin"/><Relationship Id="rId50" Type="http://schemas.openxmlformats.org/officeDocument/2006/relationships/oleObject" Target="../embeddings/oleObject53.bin"/><Relationship Id="rId55" Type="http://schemas.openxmlformats.org/officeDocument/2006/relationships/oleObject" Target="../embeddings/oleObject58.bin"/><Relationship Id="rId7" Type="http://schemas.openxmlformats.org/officeDocument/2006/relationships/oleObject" Target="../embeddings/oleObject10.bin"/><Relationship Id="rId2" Type="http://schemas.openxmlformats.org/officeDocument/2006/relationships/drawing" Target="../drawings/drawing5.xml"/><Relationship Id="rId16" Type="http://schemas.openxmlformats.org/officeDocument/2006/relationships/oleObject" Target="../embeddings/oleObject19.bin"/><Relationship Id="rId29" Type="http://schemas.openxmlformats.org/officeDocument/2006/relationships/oleObject" Target="../embeddings/oleObject32.bin"/><Relationship Id="rId11" Type="http://schemas.openxmlformats.org/officeDocument/2006/relationships/oleObject" Target="../embeddings/oleObject14.bin"/><Relationship Id="rId24" Type="http://schemas.openxmlformats.org/officeDocument/2006/relationships/oleObject" Target="../embeddings/oleObject27.bin"/><Relationship Id="rId32" Type="http://schemas.openxmlformats.org/officeDocument/2006/relationships/oleObject" Target="../embeddings/oleObject35.bin"/><Relationship Id="rId37" Type="http://schemas.openxmlformats.org/officeDocument/2006/relationships/oleObject" Target="../embeddings/oleObject40.bin"/><Relationship Id="rId40" Type="http://schemas.openxmlformats.org/officeDocument/2006/relationships/oleObject" Target="../embeddings/oleObject43.bin"/><Relationship Id="rId45" Type="http://schemas.openxmlformats.org/officeDocument/2006/relationships/oleObject" Target="../embeddings/oleObject48.bin"/><Relationship Id="rId53" Type="http://schemas.openxmlformats.org/officeDocument/2006/relationships/oleObject" Target="../embeddings/oleObject56.bin"/><Relationship Id="rId58" Type="http://schemas.openxmlformats.org/officeDocument/2006/relationships/oleObject" Target="../embeddings/oleObject61.bin"/><Relationship Id="rId5" Type="http://schemas.openxmlformats.org/officeDocument/2006/relationships/image" Target="../media/image2.emf"/><Relationship Id="rId61" Type="http://schemas.openxmlformats.org/officeDocument/2006/relationships/oleObject" Target="../embeddings/oleObject64.bin"/><Relationship Id="rId19" Type="http://schemas.openxmlformats.org/officeDocument/2006/relationships/oleObject" Target="../embeddings/oleObject22.bin"/><Relationship Id="rId14" Type="http://schemas.openxmlformats.org/officeDocument/2006/relationships/oleObject" Target="../embeddings/oleObject17.bin"/><Relationship Id="rId22" Type="http://schemas.openxmlformats.org/officeDocument/2006/relationships/oleObject" Target="../embeddings/oleObject25.bin"/><Relationship Id="rId27" Type="http://schemas.openxmlformats.org/officeDocument/2006/relationships/oleObject" Target="../embeddings/oleObject30.bin"/><Relationship Id="rId30" Type="http://schemas.openxmlformats.org/officeDocument/2006/relationships/oleObject" Target="../embeddings/oleObject33.bin"/><Relationship Id="rId35" Type="http://schemas.openxmlformats.org/officeDocument/2006/relationships/oleObject" Target="../embeddings/oleObject38.bin"/><Relationship Id="rId43" Type="http://schemas.openxmlformats.org/officeDocument/2006/relationships/oleObject" Target="../embeddings/oleObject46.bin"/><Relationship Id="rId48" Type="http://schemas.openxmlformats.org/officeDocument/2006/relationships/oleObject" Target="../embeddings/oleObject51.bin"/><Relationship Id="rId56" Type="http://schemas.openxmlformats.org/officeDocument/2006/relationships/oleObject" Target="../embeddings/oleObject59.bin"/><Relationship Id="rId8" Type="http://schemas.openxmlformats.org/officeDocument/2006/relationships/oleObject" Target="../embeddings/oleObject11.bin"/><Relationship Id="rId51" Type="http://schemas.openxmlformats.org/officeDocument/2006/relationships/oleObject" Target="../embeddings/oleObject54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15.bin"/><Relationship Id="rId17" Type="http://schemas.openxmlformats.org/officeDocument/2006/relationships/oleObject" Target="../embeddings/oleObject20.bin"/><Relationship Id="rId25" Type="http://schemas.openxmlformats.org/officeDocument/2006/relationships/oleObject" Target="../embeddings/oleObject28.bin"/><Relationship Id="rId33" Type="http://schemas.openxmlformats.org/officeDocument/2006/relationships/oleObject" Target="../embeddings/oleObject36.bin"/><Relationship Id="rId38" Type="http://schemas.openxmlformats.org/officeDocument/2006/relationships/oleObject" Target="../embeddings/oleObject41.bin"/><Relationship Id="rId46" Type="http://schemas.openxmlformats.org/officeDocument/2006/relationships/oleObject" Target="../embeddings/oleObject49.bin"/><Relationship Id="rId59" Type="http://schemas.openxmlformats.org/officeDocument/2006/relationships/oleObject" Target="../embeddings/oleObject62.bin"/><Relationship Id="rId20" Type="http://schemas.openxmlformats.org/officeDocument/2006/relationships/oleObject" Target="../embeddings/oleObject23.bin"/><Relationship Id="rId41" Type="http://schemas.openxmlformats.org/officeDocument/2006/relationships/oleObject" Target="../embeddings/oleObject44.bin"/><Relationship Id="rId54" Type="http://schemas.openxmlformats.org/officeDocument/2006/relationships/oleObject" Target="../embeddings/oleObject57.bin"/><Relationship Id="rId1" Type="http://schemas.openxmlformats.org/officeDocument/2006/relationships/hyperlink" Target="tel:86-592-2395567--692%20Alan%20/%20503%20JOY" TargetMode="External"/><Relationship Id="rId6" Type="http://schemas.openxmlformats.org/officeDocument/2006/relationships/oleObject" Target="../embeddings/oleObject9.bin"/><Relationship Id="rId15" Type="http://schemas.openxmlformats.org/officeDocument/2006/relationships/oleObject" Target="../embeddings/oleObject18.bin"/><Relationship Id="rId23" Type="http://schemas.openxmlformats.org/officeDocument/2006/relationships/oleObject" Target="../embeddings/oleObject26.bin"/><Relationship Id="rId28" Type="http://schemas.openxmlformats.org/officeDocument/2006/relationships/oleObject" Target="../embeddings/oleObject31.bin"/><Relationship Id="rId36" Type="http://schemas.openxmlformats.org/officeDocument/2006/relationships/oleObject" Target="../embeddings/oleObject39.bin"/><Relationship Id="rId49" Type="http://schemas.openxmlformats.org/officeDocument/2006/relationships/oleObject" Target="../embeddings/oleObject52.bin"/><Relationship Id="rId57" Type="http://schemas.openxmlformats.org/officeDocument/2006/relationships/oleObject" Target="../embeddings/oleObject60.bin"/><Relationship Id="rId10" Type="http://schemas.openxmlformats.org/officeDocument/2006/relationships/oleObject" Target="../embeddings/oleObject13.bin"/><Relationship Id="rId31" Type="http://schemas.openxmlformats.org/officeDocument/2006/relationships/oleObject" Target="../embeddings/oleObject34.bin"/><Relationship Id="rId44" Type="http://schemas.openxmlformats.org/officeDocument/2006/relationships/oleObject" Target="../embeddings/oleObject47.bin"/><Relationship Id="rId52" Type="http://schemas.openxmlformats.org/officeDocument/2006/relationships/oleObject" Target="../embeddings/oleObject55.bin"/><Relationship Id="rId60" Type="http://schemas.openxmlformats.org/officeDocument/2006/relationships/oleObject" Target="../embeddings/oleObject63.bin"/><Relationship Id="rId4" Type="http://schemas.openxmlformats.org/officeDocument/2006/relationships/oleObject" Target="../embeddings/oleObject8.bin"/><Relationship Id="rId9" Type="http://schemas.openxmlformats.org/officeDocument/2006/relationships/oleObject" Target="../embeddings/oleObject1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802E-00AC-4242-BC9C-1868E9582545}">
  <dimension ref="A1:N55"/>
  <sheetViews>
    <sheetView topLeftCell="A16" workbookViewId="0">
      <selection sqref="A1:N55"/>
    </sheetView>
  </sheetViews>
  <sheetFormatPr defaultRowHeight="14.25" customHeight="1"/>
  <cols>
    <col min="1" max="1" width="36.625" customWidth="1"/>
    <col min="2" max="2" width="12" customWidth="1"/>
    <col min="3" max="8" width="14.125" customWidth="1"/>
    <col min="9" max="9" width="9.375" style="116" customWidth="1"/>
    <col min="10" max="13" width="9.375" customWidth="1"/>
  </cols>
  <sheetData>
    <row r="1" spans="1:14" ht="33.75" customHeight="1">
      <c r="A1" s="359" t="s">
        <v>0</v>
      </c>
      <c r="B1" s="360"/>
      <c r="C1" s="360"/>
      <c r="D1" s="360"/>
      <c r="E1" s="360"/>
      <c r="F1" s="360"/>
      <c r="G1" s="361"/>
      <c r="H1" s="138"/>
      <c r="I1"/>
    </row>
    <row r="2" spans="1:14" ht="19.5" customHeight="1">
      <c r="A2" s="362" t="s">
        <v>1</v>
      </c>
      <c r="B2" s="363"/>
      <c r="C2" s="363"/>
      <c r="D2" s="363"/>
      <c r="E2" s="363"/>
      <c r="F2" s="363"/>
      <c r="G2" s="364"/>
      <c r="H2" s="138"/>
      <c r="I2"/>
    </row>
    <row r="3" spans="1:14" ht="19.5" customHeight="1">
      <c r="A3" s="365" t="s">
        <v>2</v>
      </c>
      <c r="B3" s="366"/>
      <c r="C3" s="366"/>
      <c r="D3" s="366"/>
      <c r="E3" s="366"/>
      <c r="F3" s="366"/>
      <c r="G3" s="367"/>
      <c r="H3" s="138"/>
      <c r="I3"/>
    </row>
    <row r="4" spans="1:14" ht="15.6">
      <c r="A4" s="4"/>
      <c r="B4" s="4"/>
      <c r="C4" s="4"/>
      <c r="D4" s="4"/>
      <c r="E4" s="4"/>
      <c r="F4" s="4"/>
      <c r="G4" s="51"/>
      <c r="H4" s="138"/>
      <c r="I4"/>
    </row>
    <row r="5" spans="1:14" ht="17.25" customHeight="1">
      <c r="A5" s="104" t="s">
        <v>3</v>
      </c>
      <c r="B5" s="62"/>
      <c r="C5" s="62"/>
      <c r="D5" s="62"/>
      <c r="E5" s="60"/>
      <c r="F5" s="65"/>
      <c r="G5" s="117"/>
      <c r="H5" s="117"/>
      <c r="I5" s="123"/>
      <c r="J5" s="124"/>
      <c r="K5" s="124"/>
      <c r="L5" s="124"/>
    </row>
    <row r="6" spans="1:14" ht="17.25" customHeight="1">
      <c r="A6" s="66" t="s">
        <v>4</v>
      </c>
      <c r="B6" s="250" t="s">
        <v>5</v>
      </c>
      <c r="C6" s="251" t="s">
        <v>6</v>
      </c>
      <c r="D6" s="252" t="s">
        <v>7</v>
      </c>
      <c r="E6" s="253" t="s">
        <v>8</v>
      </c>
      <c r="F6" s="59"/>
      <c r="G6" s="117"/>
      <c r="H6" s="117"/>
      <c r="I6" s="123"/>
      <c r="J6" s="124"/>
      <c r="K6" s="124"/>
      <c r="L6" s="124"/>
    </row>
    <row r="7" spans="1:14" ht="17.25" customHeight="1">
      <c r="A7" s="263" t="s">
        <v>9</v>
      </c>
      <c r="B7" s="70" t="s">
        <v>10</v>
      </c>
      <c r="C7" s="254">
        <v>46206</v>
      </c>
      <c r="D7" s="255">
        <f>C7+17</f>
        <v>46223</v>
      </c>
      <c r="E7" s="256">
        <f>D7+6</f>
        <v>46229</v>
      </c>
      <c r="F7" s="257"/>
      <c r="G7" s="258"/>
      <c r="H7" s="258"/>
      <c r="I7" s="259"/>
      <c r="J7" s="260"/>
      <c r="K7" s="260"/>
      <c r="L7" s="260"/>
      <c r="M7" s="261"/>
      <c r="N7" s="261"/>
    </row>
    <row r="8" spans="1:14" ht="17.25" customHeight="1">
      <c r="A8" s="262" t="s">
        <v>11</v>
      </c>
      <c r="B8" s="70" t="s">
        <v>12</v>
      </c>
      <c r="C8" s="69">
        <f>C7+7</f>
        <v>46213</v>
      </c>
      <c r="D8" s="67">
        <f t="shared" ref="D8:D11" si="0">C8+17</f>
        <v>46230</v>
      </c>
      <c r="E8" s="122">
        <f t="shared" ref="E8:E11" si="1">D8+6</f>
        <v>46236</v>
      </c>
      <c r="F8" s="118"/>
      <c r="G8" s="117"/>
      <c r="H8" s="117"/>
      <c r="I8" s="123"/>
      <c r="J8" s="124"/>
      <c r="K8" s="124"/>
      <c r="L8" s="124"/>
    </row>
    <row r="9" spans="1:14" ht="17.25" customHeight="1">
      <c r="A9" s="262" t="s">
        <v>13</v>
      </c>
      <c r="B9" s="70" t="s">
        <v>14</v>
      </c>
      <c r="C9" s="69">
        <f>C8+7</f>
        <v>46220</v>
      </c>
      <c r="D9" s="67">
        <f t="shared" si="0"/>
        <v>46237</v>
      </c>
      <c r="E9" s="122">
        <f t="shared" si="1"/>
        <v>46243</v>
      </c>
      <c r="F9" s="118"/>
      <c r="G9" s="117"/>
      <c r="H9" s="117"/>
      <c r="I9" s="123"/>
      <c r="J9" s="124"/>
      <c r="K9" s="124"/>
      <c r="L9" s="124"/>
    </row>
    <row r="10" spans="1:14" ht="17.25" customHeight="1">
      <c r="A10" s="262" t="s">
        <v>15</v>
      </c>
      <c r="B10" s="70" t="s">
        <v>16</v>
      </c>
      <c r="C10" s="69">
        <f t="shared" ref="C10:C11" si="2">C9+7</f>
        <v>46227</v>
      </c>
      <c r="D10" s="67">
        <f t="shared" si="0"/>
        <v>46244</v>
      </c>
      <c r="E10" s="122">
        <f t="shared" si="1"/>
        <v>46250</v>
      </c>
      <c r="F10" s="118"/>
      <c r="G10" s="117"/>
      <c r="H10" s="117"/>
      <c r="I10" s="123"/>
      <c r="J10" s="124"/>
      <c r="K10" s="124"/>
      <c r="L10" s="124"/>
    </row>
    <row r="11" spans="1:14" ht="15.75" customHeight="1">
      <c r="A11" s="312" t="s">
        <v>17</v>
      </c>
      <c r="B11" s="70" t="s">
        <v>18</v>
      </c>
      <c r="C11" s="71">
        <f t="shared" si="2"/>
        <v>46234</v>
      </c>
      <c r="D11" s="121">
        <f t="shared" si="0"/>
        <v>46251</v>
      </c>
      <c r="E11" s="126">
        <f t="shared" si="1"/>
        <v>46257</v>
      </c>
      <c r="F11" s="118"/>
      <c r="G11" s="117"/>
      <c r="H11" s="117"/>
      <c r="I11" s="123"/>
      <c r="J11" s="124"/>
      <c r="K11" s="124"/>
      <c r="L11" s="124"/>
    </row>
    <row r="12" spans="1:14" ht="17.25" customHeight="1">
      <c r="A12" s="61"/>
      <c r="B12" s="55"/>
      <c r="C12" s="264"/>
      <c r="D12" s="265"/>
      <c r="E12" s="265"/>
      <c r="F12" s="118"/>
      <c r="G12" s="119"/>
      <c r="H12" s="120"/>
      <c r="I12" s="123"/>
      <c r="J12" s="124"/>
      <c r="K12" s="124"/>
      <c r="L12" s="124"/>
      <c r="M12" s="127"/>
      <c r="N12" s="127"/>
    </row>
    <row r="13" spans="1:14" ht="16.5" customHeight="1">
      <c r="A13" s="128" t="s">
        <v>19</v>
      </c>
      <c r="B13" s="266"/>
      <c r="C13" s="266"/>
      <c r="D13" s="266"/>
      <c r="E13" s="266"/>
      <c r="F13" s="266"/>
      <c r="G13" s="267"/>
      <c r="H13" s="267"/>
      <c r="I13" s="268"/>
      <c r="J13" s="268"/>
      <c r="K13" s="124"/>
      <c r="L13" s="124"/>
      <c r="M13" s="127"/>
      <c r="N13" s="127"/>
    </row>
    <row r="14" spans="1:14" ht="16.5" customHeight="1">
      <c r="A14" s="129" t="s">
        <v>20</v>
      </c>
      <c r="B14" s="104"/>
      <c r="C14" s="104"/>
      <c r="D14" s="104"/>
      <c r="E14" s="104"/>
      <c r="F14" s="104"/>
      <c r="G14" s="125"/>
      <c r="H14" s="125"/>
      <c r="I14" s="269"/>
      <c r="J14" s="269"/>
      <c r="K14" s="124"/>
      <c r="L14" s="124"/>
      <c r="M14" s="127"/>
      <c r="N14" s="127"/>
    </row>
    <row r="15" spans="1:14" ht="16.5" customHeight="1">
      <c r="A15" s="349" t="s">
        <v>21</v>
      </c>
      <c r="B15" s="351" t="s">
        <v>22</v>
      </c>
      <c r="C15" s="351" t="s">
        <v>23</v>
      </c>
      <c r="D15" s="154" t="s">
        <v>6</v>
      </c>
      <c r="E15" s="154" t="s">
        <v>24</v>
      </c>
      <c r="F15" s="351" t="s">
        <v>25</v>
      </c>
      <c r="G15" s="351" t="s">
        <v>5</v>
      </c>
      <c r="H15" s="154" t="s">
        <v>26</v>
      </c>
      <c r="I15" s="357" t="s">
        <v>27</v>
      </c>
      <c r="J15" s="357"/>
      <c r="K15" s="357"/>
      <c r="L15" s="357"/>
      <c r="M15" s="358"/>
      <c r="N15" s="127"/>
    </row>
    <row r="16" spans="1:14" ht="16.5" customHeight="1">
      <c r="A16" s="350"/>
      <c r="B16" s="352"/>
      <c r="C16" s="352"/>
      <c r="D16" s="159" t="s">
        <v>28</v>
      </c>
      <c r="E16" s="159" t="s">
        <v>29</v>
      </c>
      <c r="F16" s="352"/>
      <c r="G16" s="352"/>
      <c r="H16" s="201" t="s">
        <v>30</v>
      </c>
      <c r="I16" s="201" t="s">
        <v>31</v>
      </c>
      <c r="J16" s="201" t="s">
        <v>32</v>
      </c>
      <c r="K16" s="201" t="s">
        <v>33</v>
      </c>
      <c r="L16" s="201" t="s">
        <v>34</v>
      </c>
      <c r="M16" s="270" t="s">
        <v>35</v>
      </c>
      <c r="N16" s="127"/>
    </row>
    <row r="17" spans="1:14" ht="16.5" customHeight="1">
      <c r="A17" s="203" t="s">
        <v>36</v>
      </c>
      <c r="B17" s="162" t="s">
        <v>37</v>
      </c>
      <c r="C17" s="271" t="s">
        <v>38</v>
      </c>
      <c r="D17" s="181">
        <v>46199</v>
      </c>
      <c r="E17" s="181">
        <f>D17+7</f>
        <v>46206</v>
      </c>
      <c r="F17" s="162" t="s">
        <v>39</v>
      </c>
      <c r="G17" s="162" t="s">
        <v>40</v>
      </c>
      <c r="H17" s="196">
        <v>46196</v>
      </c>
      <c r="I17" s="181">
        <f>SUM(H17+21)</f>
        <v>46217</v>
      </c>
      <c r="J17" s="181">
        <f>SUM(I17+7)</f>
        <v>46224</v>
      </c>
      <c r="K17" s="196">
        <f>J17+7</f>
        <v>46231</v>
      </c>
      <c r="L17" s="196">
        <f>K17+3</f>
        <v>46234</v>
      </c>
      <c r="M17" s="272">
        <f>L17+4</f>
        <v>46238</v>
      </c>
      <c r="N17" s="127"/>
    </row>
    <row r="18" spans="1:14" ht="16.5" customHeight="1">
      <c r="A18" s="203" t="s">
        <v>41</v>
      </c>
      <c r="B18" s="162" t="s">
        <v>42</v>
      </c>
      <c r="C18" s="271" t="s">
        <v>38</v>
      </c>
      <c r="D18" s="181">
        <f>D17+7</f>
        <v>46206</v>
      </c>
      <c r="E18" s="181">
        <f t="shared" ref="E18:E21" si="3">D18+7</f>
        <v>46213</v>
      </c>
      <c r="F18" s="162" t="s">
        <v>43</v>
      </c>
      <c r="G18" s="162" t="s">
        <v>44</v>
      </c>
      <c r="H18" s="196">
        <f>H17+7</f>
        <v>46203</v>
      </c>
      <c r="I18" s="181">
        <f t="shared" ref="I18:I21" si="4">SUM(H18+21)</f>
        <v>46224</v>
      </c>
      <c r="J18" s="181">
        <f t="shared" ref="J18:J21" si="5">SUM(I18+7)</f>
        <v>46231</v>
      </c>
      <c r="K18" s="196">
        <f t="shared" ref="K18:K21" si="6">J18+7</f>
        <v>46238</v>
      </c>
      <c r="L18" s="196">
        <f t="shared" ref="L18:L21" si="7">K18+3</f>
        <v>46241</v>
      </c>
      <c r="M18" s="272">
        <f t="shared" ref="M18:M21" si="8">L18+4</f>
        <v>46245</v>
      </c>
      <c r="N18" s="127"/>
    </row>
    <row r="19" spans="1:14" ht="15.75" customHeight="1">
      <c r="A19" s="203" t="s">
        <v>45</v>
      </c>
      <c r="B19" s="162" t="s">
        <v>46</v>
      </c>
      <c r="C19" s="271" t="s">
        <v>38</v>
      </c>
      <c r="D19" s="181">
        <f t="shared" ref="D19:D21" si="9">D18+7</f>
        <v>46213</v>
      </c>
      <c r="E19" s="181">
        <f t="shared" si="3"/>
        <v>46220</v>
      </c>
      <c r="F19" s="162" t="s">
        <v>47</v>
      </c>
      <c r="G19" s="162" t="s">
        <v>48</v>
      </c>
      <c r="H19" s="196">
        <f t="shared" ref="H19:H21" si="10">H18+7</f>
        <v>46210</v>
      </c>
      <c r="I19" s="181">
        <f t="shared" si="4"/>
        <v>46231</v>
      </c>
      <c r="J19" s="181">
        <f t="shared" si="5"/>
        <v>46238</v>
      </c>
      <c r="K19" s="196">
        <f t="shared" si="6"/>
        <v>46245</v>
      </c>
      <c r="L19" s="196">
        <f t="shared" si="7"/>
        <v>46248</v>
      </c>
      <c r="M19" s="272">
        <f t="shared" si="8"/>
        <v>46252</v>
      </c>
      <c r="N19" s="127"/>
    </row>
    <row r="20" spans="1:14" ht="15.75" customHeight="1">
      <c r="A20" s="203" t="s">
        <v>49</v>
      </c>
      <c r="B20" s="162" t="s">
        <v>50</v>
      </c>
      <c r="C20" s="271" t="s">
        <v>38</v>
      </c>
      <c r="D20" s="181">
        <f t="shared" si="9"/>
        <v>46220</v>
      </c>
      <c r="E20" s="181">
        <f t="shared" si="3"/>
        <v>46227</v>
      </c>
      <c r="F20" s="162" t="s">
        <v>51</v>
      </c>
      <c r="G20" s="162" t="s">
        <v>52</v>
      </c>
      <c r="H20" s="196">
        <f t="shared" si="10"/>
        <v>46217</v>
      </c>
      <c r="I20" s="181">
        <f t="shared" si="4"/>
        <v>46238</v>
      </c>
      <c r="J20" s="181">
        <f t="shared" si="5"/>
        <v>46245</v>
      </c>
      <c r="K20" s="196">
        <f t="shared" si="6"/>
        <v>46252</v>
      </c>
      <c r="L20" s="196">
        <f t="shared" si="7"/>
        <v>46255</v>
      </c>
      <c r="M20" s="272">
        <f t="shared" si="8"/>
        <v>46259</v>
      </c>
      <c r="N20" s="127"/>
    </row>
    <row r="21" spans="1:14" ht="15.75" customHeight="1">
      <c r="A21" s="273" t="s">
        <v>53</v>
      </c>
      <c r="B21" s="169" t="s">
        <v>54</v>
      </c>
      <c r="C21" s="274" t="s">
        <v>38</v>
      </c>
      <c r="D21" s="206">
        <f t="shared" si="9"/>
        <v>46227</v>
      </c>
      <c r="E21" s="206">
        <f t="shared" si="3"/>
        <v>46234</v>
      </c>
      <c r="F21" s="169" t="s">
        <v>55</v>
      </c>
      <c r="G21" s="169" t="s">
        <v>56</v>
      </c>
      <c r="H21" s="207">
        <f t="shared" si="10"/>
        <v>46224</v>
      </c>
      <c r="I21" s="206">
        <f t="shared" si="4"/>
        <v>46245</v>
      </c>
      <c r="J21" s="206">
        <f t="shared" si="5"/>
        <v>46252</v>
      </c>
      <c r="K21" s="207">
        <f t="shared" si="6"/>
        <v>46259</v>
      </c>
      <c r="L21" s="207">
        <f t="shared" si="7"/>
        <v>46262</v>
      </c>
      <c r="M21" s="275">
        <f t="shared" si="8"/>
        <v>46266</v>
      </c>
      <c r="N21" s="127"/>
    </row>
    <row r="22" spans="1:14" ht="14.25" customHeight="1">
      <c r="A22" s="276"/>
      <c r="B22" s="276"/>
      <c r="C22" s="277"/>
      <c r="D22" s="278"/>
      <c r="E22" s="278"/>
      <c r="F22" s="276"/>
      <c r="G22" s="276"/>
      <c r="H22" s="279"/>
      <c r="I22" s="278"/>
      <c r="J22" s="278"/>
      <c r="K22" s="279"/>
      <c r="L22" s="279"/>
      <c r="M22" s="280"/>
      <c r="N22" s="127"/>
    </row>
    <row r="23" spans="1:14" ht="14.25" customHeight="1">
      <c r="A23" s="276"/>
      <c r="B23" s="276"/>
      <c r="C23" s="277"/>
      <c r="D23" s="278"/>
      <c r="E23" s="278"/>
      <c r="F23" s="276"/>
      <c r="G23" s="276"/>
      <c r="H23" s="279"/>
      <c r="I23" s="278"/>
      <c r="J23" s="278"/>
      <c r="K23" s="279"/>
      <c r="L23" s="279"/>
      <c r="M23" s="280"/>
      <c r="N23" s="127"/>
    </row>
    <row r="24" spans="1:14" ht="14.25" customHeight="1">
      <c r="A24" s="276"/>
      <c r="B24" s="276"/>
      <c r="C24" s="277"/>
      <c r="D24" s="278"/>
      <c r="E24" s="278"/>
      <c r="F24" s="276"/>
      <c r="G24" s="276"/>
      <c r="H24" s="279"/>
      <c r="I24" s="278"/>
      <c r="J24" s="278"/>
      <c r="K24" s="279"/>
      <c r="L24" s="279"/>
      <c r="M24" s="280"/>
      <c r="N24" s="127"/>
    </row>
    <row r="25" spans="1:14" ht="14.25" customHeight="1">
      <c r="A25" s="128" t="s">
        <v>57</v>
      </c>
      <c r="B25" s="266"/>
      <c r="C25" s="266"/>
      <c r="D25" s="266"/>
      <c r="E25" s="266"/>
      <c r="F25" s="266"/>
      <c r="G25" s="267"/>
      <c r="H25" s="267"/>
      <c r="I25" s="268"/>
      <c r="J25" s="268"/>
      <c r="K25" s="279"/>
      <c r="L25" s="279"/>
      <c r="M25" s="280"/>
      <c r="N25" s="127"/>
    </row>
    <row r="26" spans="1:14" ht="14.25" customHeight="1">
      <c r="A26" s="129" t="s">
        <v>58</v>
      </c>
      <c r="B26" s="104"/>
      <c r="C26" s="104"/>
      <c r="D26" s="104"/>
      <c r="E26" s="104"/>
      <c r="F26" s="104"/>
      <c r="G26" s="125"/>
      <c r="H26" s="125"/>
      <c r="I26" s="269"/>
      <c r="J26" s="269"/>
      <c r="K26" s="279"/>
      <c r="L26" s="279"/>
      <c r="M26" s="280"/>
      <c r="N26" s="127"/>
    </row>
    <row r="27" spans="1:14" ht="14.25" customHeight="1">
      <c r="A27" s="349" t="s">
        <v>21</v>
      </c>
      <c r="B27" s="351" t="s">
        <v>22</v>
      </c>
      <c r="C27" s="351" t="s">
        <v>23</v>
      </c>
      <c r="D27" s="154" t="s">
        <v>6</v>
      </c>
      <c r="E27" s="154" t="s">
        <v>24</v>
      </c>
      <c r="F27" s="351" t="s">
        <v>59</v>
      </c>
      <c r="G27" s="351" t="s">
        <v>5</v>
      </c>
      <c r="H27" s="154" t="s">
        <v>26</v>
      </c>
      <c r="I27" s="357" t="s">
        <v>27</v>
      </c>
      <c r="J27" s="357"/>
      <c r="K27" s="357"/>
      <c r="L27" s="357"/>
      <c r="M27" s="358"/>
      <c r="N27" s="127"/>
    </row>
    <row r="28" spans="1:14" ht="14.25" customHeight="1">
      <c r="A28" s="350"/>
      <c r="B28" s="352"/>
      <c r="C28" s="352"/>
      <c r="D28" s="159" t="s">
        <v>29</v>
      </c>
      <c r="E28" s="159" t="s">
        <v>60</v>
      </c>
      <c r="F28" s="352"/>
      <c r="G28" s="352"/>
      <c r="H28" s="201" t="s">
        <v>30</v>
      </c>
      <c r="I28" s="201" t="s">
        <v>31</v>
      </c>
      <c r="J28" s="201" t="s">
        <v>32</v>
      </c>
      <c r="K28" s="201" t="s">
        <v>33</v>
      </c>
      <c r="L28" s="201" t="s">
        <v>34</v>
      </c>
      <c r="M28" s="270" t="s">
        <v>35</v>
      </c>
      <c r="N28" s="127"/>
    </row>
    <row r="29" spans="1:14" ht="14.25" customHeight="1">
      <c r="A29" s="203" t="s">
        <v>61</v>
      </c>
      <c r="B29" s="162" t="s">
        <v>62</v>
      </c>
      <c r="C29" s="271" t="s">
        <v>38</v>
      </c>
      <c r="D29" s="181">
        <v>46205</v>
      </c>
      <c r="E29" s="181">
        <f>D29+3</f>
        <v>46208</v>
      </c>
      <c r="F29" s="162" t="s">
        <v>39</v>
      </c>
      <c r="G29" s="162" t="s">
        <v>63</v>
      </c>
      <c r="H29" s="196">
        <v>46217</v>
      </c>
      <c r="I29" s="181">
        <f>SUM(H29+21)</f>
        <v>46238</v>
      </c>
      <c r="J29" s="181">
        <f>SUM(I29+7)</f>
        <v>46245</v>
      </c>
      <c r="K29" s="196">
        <f>J29+7</f>
        <v>46252</v>
      </c>
      <c r="L29" s="196">
        <f>K29+3</f>
        <v>46255</v>
      </c>
      <c r="M29" s="272">
        <f>L29+4</f>
        <v>46259</v>
      </c>
      <c r="N29" s="127"/>
    </row>
    <row r="30" spans="1:14" ht="14.25" customHeight="1">
      <c r="A30" s="203" t="s">
        <v>64</v>
      </c>
      <c r="B30" s="162" t="s">
        <v>65</v>
      </c>
      <c r="C30" s="271" t="s">
        <v>38</v>
      </c>
      <c r="D30" s="181">
        <f>D29+7</f>
        <v>46212</v>
      </c>
      <c r="E30" s="181">
        <f t="shared" ref="E30:E32" si="11">D30+3</f>
        <v>46215</v>
      </c>
      <c r="F30" s="162" t="s">
        <v>43</v>
      </c>
      <c r="G30" s="162" t="s">
        <v>44</v>
      </c>
      <c r="H30" s="196">
        <f>H29+7</f>
        <v>46224</v>
      </c>
      <c r="I30" s="181">
        <f t="shared" ref="I30:I32" si="12">SUM(H30+21)</f>
        <v>46245</v>
      </c>
      <c r="J30" s="181">
        <f t="shared" ref="J30:J32" si="13">SUM(I30+7)</f>
        <v>46252</v>
      </c>
      <c r="K30" s="196">
        <f>J30+7</f>
        <v>46259</v>
      </c>
      <c r="L30" s="196">
        <f>K30+3</f>
        <v>46262</v>
      </c>
      <c r="M30" s="272">
        <f t="shared" ref="M30:M32" si="14">L30+4</f>
        <v>46266</v>
      </c>
      <c r="N30" s="127"/>
    </row>
    <row r="31" spans="1:14" ht="14.25" customHeight="1">
      <c r="A31" s="203" t="s">
        <v>66</v>
      </c>
      <c r="B31" s="162" t="s">
        <v>67</v>
      </c>
      <c r="C31" s="271" t="s">
        <v>38</v>
      </c>
      <c r="D31" s="181">
        <f t="shared" ref="D31:D32" si="15">D30+7</f>
        <v>46219</v>
      </c>
      <c r="E31" s="181">
        <f t="shared" si="11"/>
        <v>46222</v>
      </c>
      <c r="F31" s="162" t="s">
        <v>47</v>
      </c>
      <c r="G31" s="162" t="s">
        <v>48</v>
      </c>
      <c r="H31" s="196">
        <f t="shared" ref="H31:H32" si="16">H30+7</f>
        <v>46231</v>
      </c>
      <c r="I31" s="181">
        <f t="shared" si="12"/>
        <v>46252</v>
      </c>
      <c r="J31" s="181">
        <f t="shared" si="13"/>
        <v>46259</v>
      </c>
      <c r="K31" s="196">
        <f t="shared" ref="K31:K32" si="17">J31+7</f>
        <v>46266</v>
      </c>
      <c r="L31" s="196">
        <f t="shared" ref="L31:L32" si="18">K31+3</f>
        <v>46269</v>
      </c>
      <c r="M31" s="272">
        <f t="shared" si="14"/>
        <v>46273</v>
      </c>
      <c r="N31" s="127"/>
    </row>
    <row r="32" spans="1:14" ht="14.25" customHeight="1">
      <c r="A32" s="273" t="s">
        <v>68</v>
      </c>
      <c r="B32" s="169" t="s">
        <v>69</v>
      </c>
      <c r="C32" s="274" t="s">
        <v>38</v>
      </c>
      <c r="D32" s="206">
        <f t="shared" si="15"/>
        <v>46226</v>
      </c>
      <c r="E32" s="206">
        <f t="shared" si="11"/>
        <v>46229</v>
      </c>
      <c r="F32" s="169" t="s">
        <v>51</v>
      </c>
      <c r="G32" s="169" t="s">
        <v>52</v>
      </c>
      <c r="H32" s="207">
        <f t="shared" si="16"/>
        <v>46238</v>
      </c>
      <c r="I32" s="206">
        <f t="shared" si="12"/>
        <v>46259</v>
      </c>
      <c r="J32" s="206">
        <f t="shared" si="13"/>
        <v>46266</v>
      </c>
      <c r="K32" s="207">
        <f t="shared" si="17"/>
        <v>46273</v>
      </c>
      <c r="L32" s="207">
        <f t="shared" si="18"/>
        <v>46276</v>
      </c>
      <c r="M32" s="275">
        <f t="shared" si="14"/>
        <v>46280</v>
      </c>
      <c r="N32" s="127"/>
    </row>
    <row r="33" spans="1:14" ht="15.75" customHeight="1">
      <c r="A33" s="281"/>
      <c r="B33" s="281"/>
      <c r="C33" s="277"/>
      <c r="D33" s="278"/>
      <c r="E33" s="278"/>
      <c r="F33" s="276"/>
      <c r="G33" s="282"/>
      <c r="H33" s="279"/>
      <c r="I33" s="278"/>
      <c r="J33" s="278"/>
      <c r="K33" s="279"/>
      <c r="L33" s="279"/>
      <c r="M33" s="280"/>
      <c r="N33" s="127"/>
    </row>
    <row r="34" spans="1:14" ht="17.25" customHeight="1">
      <c r="A34" s="281"/>
      <c r="B34" s="281"/>
      <c r="C34" s="277"/>
      <c r="D34" s="278"/>
      <c r="E34" s="278"/>
      <c r="F34" s="276"/>
      <c r="G34" s="282"/>
      <c r="H34" s="279"/>
      <c r="I34" s="278"/>
      <c r="J34" s="278"/>
      <c r="K34" s="279"/>
      <c r="L34" s="279"/>
      <c r="M34" s="280"/>
      <c r="N34" s="127"/>
    </row>
    <row r="35" spans="1:14" ht="17.25" customHeight="1">
      <c r="I35"/>
    </row>
    <row r="36" spans="1:14" ht="15.75" customHeight="1">
      <c r="I36"/>
    </row>
    <row r="37" spans="1:14" ht="15.75" customHeight="1">
      <c r="A37" s="128" t="s">
        <v>70</v>
      </c>
      <c r="B37" s="266"/>
      <c r="C37" s="266"/>
      <c r="D37" s="266"/>
      <c r="E37" s="266"/>
      <c r="I37"/>
    </row>
    <row r="38" spans="1:14" ht="15.75" customHeight="1">
      <c r="A38" s="129" t="s">
        <v>20</v>
      </c>
      <c r="B38" s="104"/>
      <c r="C38" s="104"/>
      <c r="D38" s="104"/>
      <c r="E38" s="104"/>
      <c r="I38"/>
    </row>
    <row r="39" spans="1:14" ht="15.75" customHeight="1">
      <c r="A39" s="353" t="s">
        <v>21</v>
      </c>
      <c r="B39" s="355" t="s">
        <v>22</v>
      </c>
      <c r="C39" s="355" t="s">
        <v>23</v>
      </c>
      <c r="D39" s="250" t="s">
        <v>6</v>
      </c>
      <c r="E39" s="250" t="s">
        <v>24</v>
      </c>
      <c r="F39" s="343" t="s">
        <v>4</v>
      </c>
      <c r="G39" s="343" t="s">
        <v>5</v>
      </c>
      <c r="H39" s="343" t="s">
        <v>71</v>
      </c>
      <c r="I39" s="345" t="s">
        <v>72</v>
      </c>
      <c r="J39" s="347" t="s">
        <v>73</v>
      </c>
    </row>
    <row r="40" spans="1:14" ht="15.75" customHeight="1">
      <c r="A40" s="354"/>
      <c r="B40" s="356"/>
      <c r="C40" s="356"/>
      <c r="D40" s="283" t="s">
        <v>28</v>
      </c>
      <c r="E40" s="283" t="s">
        <v>29</v>
      </c>
      <c r="F40" s="344"/>
      <c r="G40" s="344"/>
      <c r="H40" s="344"/>
      <c r="I40" s="346"/>
      <c r="J40" s="348"/>
    </row>
    <row r="41" spans="1:14" ht="15.75" customHeight="1">
      <c r="A41" s="203" t="s">
        <v>36</v>
      </c>
      <c r="B41" s="162" t="s">
        <v>37</v>
      </c>
      <c r="C41" s="271" t="s">
        <v>38</v>
      </c>
      <c r="D41" s="181">
        <v>46199</v>
      </c>
      <c r="E41" s="181">
        <f>D41+7</f>
        <v>46206</v>
      </c>
      <c r="F41" s="287" t="s">
        <v>74</v>
      </c>
      <c r="G41" s="284" t="s">
        <v>75</v>
      </c>
      <c r="H41" s="181">
        <v>46212</v>
      </c>
      <c r="I41" s="285">
        <f>H41+12</f>
        <v>46224</v>
      </c>
      <c r="J41" s="286">
        <f>H41+18</f>
        <v>46230</v>
      </c>
    </row>
    <row r="42" spans="1:14" ht="14.25" customHeight="1">
      <c r="A42" s="203" t="s">
        <v>41</v>
      </c>
      <c r="B42" s="162" t="s">
        <v>42</v>
      </c>
      <c r="C42" s="271" t="s">
        <v>38</v>
      </c>
      <c r="D42" s="181">
        <f>D41+7</f>
        <v>46206</v>
      </c>
      <c r="E42" s="181">
        <f>D42+7</f>
        <v>46213</v>
      </c>
      <c r="F42" s="287" t="s">
        <v>76</v>
      </c>
      <c r="G42" s="284" t="s">
        <v>77</v>
      </c>
      <c r="H42" s="285">
        <f>H41+7</f>
        <v>46219</v>
      </c>
      <c r="I42" s="285">
        <f>H42+12</f>
        <v>46231</v>
      </c>
      <c r="J42" s="286">
        <f>H42+18</f>
        <v>46237</v>
      </c>
    </row>
    <row r="43" spans="1:14" ht="14.25" customHeight="1">
      <c r="A43" s="203" t="s">
        <v>45</v>
      </c>
      <c r="B43" s="162" t="s">
        <v>46</v>
      </c>
      <c r="C43" s="271" t="s">
        <v>38</v>
      </c>
      <c r="D43" s="181">
        <f>D42+7</f>
        <v>46213</v>
      </c>
      <c r="E43" s="181">
        <f>D43+7</f>
        <v>46220</v>
      </c>
      <c r="F43" s="284" t="s">
        <v>78</v>
      </c>
      <c r="G43" s="284" t="s">
        <v>79</v>
      </c>
      <c r="H43" s="285">
        <f>H42+7</f>
        <v>46226</v>
      </c>
      <c r="I43" s="285">
        <f>H43+12</f>
        <v>46238</v>
      </c>
      <c r="J43" s="286">
        <f>H43+18</f>
        <v>46244</v>
      </c>
    </row>
    <row r="44" spans="1:14" ht="15.75" customHeight="1">
      <c r="A44" s="273" t="s">
        <v>49</v>
      </c>
      <c r="B44" s="169" t="s">
        <v>50</v>
      </c>
      <c r="C44" s="274" t="s">
        <v>38</v>
      </c>
      <c r="D44" s="206">
        <f>D43+7</f>
        <v>46220</v>
      </c>
      <c r="E44" s="206">
        <f>D44+7</f>
        <v>46227</v>
      </c>
      <c r="F44" s="291" t="s">
        <v>80</v>
      </c>
      <c r="G44" s="288" t="s">
        <v>81</v>
      </c>
      <c r="H44" s="289">
        <f>H43+7</f>
        <v>46233</v>
      </c>
      <c r="I44" s="289">
        <f>H44+12</f>
        <v>46245</v>
      </c>
      <c r="J44" s="290">
        <f>H44+18</f>
        <v>46251</v>
      </c>
    </row>
    <row r="45" spans="1:14" ht="15.75" customHeight="1">
      <c r="I45"/>
    </row>
    <row r="46" spans="1:14" ht="15.75" customHeight="1">
      <c r="I46"/>
    </row>
    <row r="47" spans="1:14" ht="14.25" customHeight="1">
      <c r="A47" s="128" t="s">
        <v>82</v>
      </c>
      <c r="B47" s="266"/>
      <c r="C47" s="266"/>
      <c r="D47" s="266"/>
      <c r="E47" s="266"/>
      <c r="I47"/>
    </row>
    <row r="48" spans="1:14" ht="14.25" customHeight="1">
      <c r="A48" s="129" t="s">
        <v>58</v>
      </c>
      <c r="B48" s="104"/>
      <c r="C48" s="104"/>
      <c r="D48" s="104"/>
      <c r="E48" s="104"/>
      <c r="I48"/>
    </row>
    <row r="49" spans="1:10" ht="14.25" customHeight="1">
      <c r="A49" s="349" t="s">
        <v>21</v>
      </c>
      <c r="B49" s="351" t="s">
        <v>22</v>
      </c>
      <c r="C49" s="351" t="s">
        <v>23</v>
      </c>
      <c r="D49" s="154" t="s">
        <v>6</v>
      </c>
      <c r="E49" s="154" t="s">
        <v>24</v>
      </c>
      <c r="F49" s="343" t="s">
        <v>4</v>
      </c>
      <c r="G49" s="343" t="s">
        <v>5</v>
      </c>
      <c r="H49" s="343" t="s">
        <v>71</v>
      </c>
      <c r="I49" s="345" t="s">
        <v>72</v>
      </c>
      <c r="J49" s="347" t="s">
        <v>73</v>
      </c>
    </row>
    <row r="50" spans="1:10" ht="14.25" customHeight="1">
      <c r="A50" s="350"/>
      <c r="B50" s="352"/>
      <c r="C50" s="352"/>
      <c r="D50" s="159" t="s">
        <v>29</v>
      </c>
      <c r="E50" s="159" t="s">
        <v>60</v>
      </c>
      <c r="F50" s="344"/>
      <c r="G50" s="344"/>
      <c r="H50" s="344"/>
      <c r="I50" s="346"/>
      <c r="J50" s="348"/>
    </row>
    <row r="51" spans="1:10" ht="14.25" customHeight="1">
      <c r="A51" s="203" t="s">
        <v>61</v>
      </c>
      <c r="B51" s="162" t="s">
        <v>62</v>
      </c>
      <c r="C51" s="271" t="s">
        <v>38</v>
      </c>
      <c r="D51" s="181">
        <v>46205</v>
      </c>
      <c r="E51" s="181">
        <f>D51+3</f>
        <v>46208</v>
      </c>
      <c r="F51" s="287" t="s">
        <v>74</v>
      </c>
      <c r="G51" s="284" t="s">
        <v>83</v>
      </c>
      <c r="H51" s="181">
        <v>46212</v>
      </c>
      <c r="I51" s="285">
        <f>H51+12</f>
        <v>46224</v>
      </c>
      <c r="J51" s="286">
        <f>H51+18</f>
        <v>46230</v>
      </c>
    </row>
    <row r="52" spans="1:10" ht="14.25" customHeight="1">
      <c r="A52" s="203" t="s">
        <v>64</v>
      </c>
      <c r="B52" s="162" t="s">
        <v>65</v>
      </c>
      <c r="C52" s="271" t="s">
        <v>38</v>
      </c>
      <c r="D52" s="181">
        <f>D51+7</f>
        <v>46212</v>
      </c>
      <c r="E52" s="181">
        <f>D52+3</f>
        <v>46215</v>
      </c>
      <c r="F52" s="287" t="s">
        <v>76</v>
      </c>
      <c r="G52" s="284" t="s">
        <v>77</v>
      </c>
      <c r="H52" s="285">
        <f>H51+7</f>
        <v>46219</v>
      </c>
      <c r="I52" s="285">
        <f>H52+12</f>
        <v>46231</v>
      </c>
      <c r="J52" s="286">
        <f>H52+18</f>
        <v>46237</v>
      </c>
    </row>
    <row r="53" spans="1:10" ht="14.25" customHeight="1">
      <c r="A53" s="203" t="s">
        <v>66</v>
      </c>
      <c r="B53" s="162" t="s">
        <v>67</v>
      </c>
      <c r="C53" s="271" t="s">
        <v>38</v>
      </c>
      <c r="D53" s="181">
        <f>D52+7</f>
        <v>46219</v>
      </c>
      <c r="E53" s="181">
        <f>D53+3</f>
        <v>46222</v>
      </c>
      <c r="F53" s="284" t="s">
        <v>78</v>
      </c>
      <c r="G53" s="284" t="s">
        <v>79</v>
      </c>
      <c r="H53" s="285">
        <f>H52+7</f>
        <v>46226</v>
      </c>
      <c r="I53" s="285">
        <f>H53+12</f>
        <v>46238</v>
      </c>
      <c r="J53" s="286">
        <f>H53+18</f>
        <v>46244</v>
      </c>
    </row>
    <row r="54" spans="1:10" ht="14.25" customHeight="1">
      <c r="A54" s="273" t="s">
        <v>68</v>
      </c>
      <c r="B54" s="169" t="s">
        <v>69</v>
      </c>
      <c r="C54" s="274" t="s">
        <v>38</v>
      </c>
      <c r="D54" s="206">
        <f>D53+7</f>
        <v>46226</v>
      </c>
      <c r="E54" s="206">
        <f>D54+3</f>
        <v>46229</v>
      </c>
      <c r="F54" s="291" t="s">
        <v>80</v>
      </c>
      <c r="G54" s="288" t="s">
        <v>81</v>
      </c>
      <c r="H54" s="289">
        <f>H53+7</f>
        <v>46233</v>
      </c>
      <c r="I54" s="289">
        <f>H54+12</f>
        <v>46245</v>
      </c>
      <c r="J54" s="290">
        <f>H54+18</f>
        <v>46251</v>
      </c>
    </row>
    <row r="55" spans="1:10" ht="14.25" customHeight="1">
      <c r="I55"/>
    </row>
  </sheetData>
  <mergeCells count="31">
    <mergeCell ref="A1:G1"/>
    <mergeCell ref="A2:G2"/>
    <mergeCell ref="A3:G3"/>
    <mergeCell ref="A15:A16"/>
    <mergeCell ref="B15:B16"/>
    <mergeCell ref="C15:C16"/>
    <mergeCell ref="F15:F16"/>
    <mergeCell ref="G15:G16"/>
    <mergeCell ref="I15:M15"/>
    <mergeCell ref="A27:A28"/>
    <mergeCell ref="B27:B28"/>
    <mergeCell ref="C27:C28"/>
    <mergeCell ref="F27:F28"/>
    <mergeCell ref="G27:G28"/>
    <mergeCell ref="I27:M27"/>
    <mergeCell ref="H39:H40"/>
    <mergeCell ref="I39:I40"/>
    <mergeCell ref="J39:J40"/>
    <mergeCell ref="A49:A50"/>
    <mergeCell ref="B49:B50"/>
    <mergeCell ref="C49:C50"/>
    <mergeCell ref="F49:F50"/>
    <mergeCell ref="G49:G50"/>
    <mergeCell ref="H49:H50"/>
    <mergeCell ref="I49:I50"/>
    <mergeCell ref="J49:J50"/>
    <mergeCell ref="A39:A40"/>
    <mergeCell ref="B39:B40"/>
    <mergeCell ref="C39:C40"/>
    <mergeCell ref="F39:F40"/>
    <mergeCell ref="G39:G40"/>
  </mergeCells>
  <phoneticPr fontId="5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BBA7-8B45-4A47-96F7-F073C6BD835A}">
  <dimension ref="A2:IU44"/>
  <sheetViews>
    <sheetView workbookViewId="0">
      <selection sqref="A1:XFD1048576"/>
    </sheetView>
  </sheetViews>
  <sheetFormatPr defaultColWidth="10.375" defaultRowHeight="16.899999999999999"/>
  <cols>
    <col min="1" max="1" width="37.875" style="32" customWidth="1"/>
    <col min="2" max="2" width="12.875" style="32" customWidth="1"/>
    <col min="3" max="3" width="14.875" style="32" customWidth="1"/>
    <col min="4" max="4" width="25.125" style="32" customWidth="1"/>
    <col min="5" max="5" width="23.875" style="32" customWidth="1"/>
    <col min="6" max="6" width="17.875" style="32" customWidth="1"/>
    <col min="7" max="7" width="11.125" style="32" customWidth="1"/>
    <col min="8" max="253" width="9" style="32" customWidth="1"/>
    <col min="254" max="254" width="25.625" style="32" customWidth="1"/>
    <col min="255" max="255" width="10.375" style="32"/>
    <col min="256" max="256" width="25.625" style="32" customWidth="1"/>
    <col min="257" max="257" width="10.375" style="32"/>
    <col min="258" max="258" width="8.25" style="32" customWidth="1"/>
    <col min="259" max="259" width="18.875" style="32" customWidth="1"/>
    <col min="260" max="260" width="24" style="32" customWidth="1"/>
    <col min="261" max="261" width="16.25" style="32" customWidth="1"/>
    <col min="262" max="262" width="17.875" style="32" customWidth="1"/>
    <col min="263" max="263" width="11.125" style="32" customWidth="1"/>
    <col min="264" max="509" width="9" style="32" customWidth="1"/>
    <col min="510" max="510" width="25.625" style="32" customWidth="1"/>
    <col min="511" max="511" width="10.375" style="32"/>
    <col min="512" max="512" width="25.625" style="32" customWidth="1"/>
    <col min="513" max="513" width="10.375" style="32"/>
    <col min="514" max="514" width="8.25" style="32" customWidth="1"/>
    <col min="515" max="515" width="18.875" style="32" customWidth="1"/>
    <col min="516" max="516" width="24" style="32" customWidth="1"/>
    <col min="517" max="517" width="16.25" style="32" customWidth="1"/>
    <col min="518" max="518" width="17.875" style="32" customWidth="1"/>
    <col min="519" max="519" width="11.125" style="32" customWidth="1"/>
    <col min="520" max="765" width="9" style="32" customWidth="1"/>
    <col min="766" max="766" width="25.625" style="32" customWidth="1"/>
    <col min="767" max="767" width="10.375" style="32"/>
    <col min="768" max="768" width="25.625" style="32" customWidth="1"/>
    <col min="769" max="769" width="10.375" style="32"/>
    <col min="770" max="770" width="8.25" style="32" customWidth="1"/>
    <col min="771" max="771" width="18.875" style="32" customWidth="1"/>
    <col min="772" max="772" width="24" style="32" customWidth="1"/>
    <col min="773" max="773" width="16.25" style="32" customWidth="1"/>
    <col min="774" max="774" width="17.875" style="32" customWidth="1"/>
    <col min="775" max="775" width="11.125" style="32" customWidth="1"/>
    <col min="776" max="1021" width="9" style="32" customWidth="1"/>
    <col min="1022" max="1022" width="25.625" style="32" customWidth="1"/>
    <col min="1023" max="1023" width="10.375" style="32"/>
    <col min="1024" max="1024" width="25.625" style="32" customWidth="1"/>
    <col min="1025" max="1025" width="10.375" style="32"/>
    <col min="1026" max="1026" width="8.25" style="32" customWidth="1"/>
    <col min="1027" max="1027" width="18.875" style="32" customWidth="1"/>
    <col min="1028" max="1028" width="24" style="32" customWidth="1"/>
    <col min="1029" max="1029" width="16.25" style="32" customWidth="1"/>
    <col min="1030" max="1030" width="17.875" style="32" customWidth="1"/>
    <col min="1031" max="1031" width="11.125" style="32" customWidth="1"/>
    <col min="1032" max="1277" width="9" style="32" customWidth="1"/>
    <col min="1278" max="1278" width="25.625" style="32" customWidth="1"/>
    <col min="1279" max="1279" width="10.375" style="32"/>
    <col min="1280" max="1280" width="25.625" style="32" customWidth="1"/>
    <col min="1281" max="1281" width="10.375" style="32"/>
    <col min="1282" max="1282" width="8.25" style="32" customWidth="1"/>
    <col min="1283" max="1283" width="18.875" style="32" customWidth="1"/>
    <col min="1284" max="1284" width="24" style="32" customWidth="1"/>
    <col min="1285" max="1285" width="16.25" style="32" customWidth="1"/>
    <col min="1286" max="1286" width="17.875" style="32" customWidth="1"/>
    <col min="1287" max="1287" width="11.125" style="32" customWidth="1"/>
    <col min="1288" max="1533" width="9" style="32" customWidth="1"/>
    <col min="1534" max="1534" width="25.625" style="32" customWidth="1"/>
    <col min="1535" max="1535" width="10.375" style="32"/>
    <col min="1536" max="1536" width="25.625" style="32" customWidth="1"/>
    <col min="1537" max="1537" width="10.375" style="32"/>
    <col min="1538" max="1538" width="8.25" style="32" customWidth="1"/>
    <col min="1539" max="1539" width="18.875" style="32" customWidth="1"/>
    <col min="1540" max="1540" width="24" style="32" customWidth="1"/>
    <col min="1541" max="1541" width="16.25" style="32" customWidth="1"/>
    <col min="1542" max="1542" width="17.875" style="32" customWidth="1"/>
    <col min="1543" max="1543" width="11.125" style="32" customWidth="1"/>
    <col min="1544" max="1789" width="9" style="32" customWidth="1"/>
    <col min="1790" max="1790" width="25.625" style="32" customWidth="1"/>
    <col min="1791" max="1791" width="10.375" style="32"/>
    <col min="1792" max="1792" width="25.625" style="32" customWidth="1"/>
    <col min="1793" max="1793" width="10.375" style="32"/>
    <col min="1794" max="1794" width="8.25" style="32" customWidth="1"/>
    <col min="1795" max="1795" width="18.875" style="32" customWidth="1"/>
    <col min="1796" max="1796" width="24" style="32" customWidth="1"/>
    <col min="1797" max="1797" width="16.25" style="32" customWidth="1"/>
    <col min="1798" max="1798" width="17.875" style="32" customWidth="1"/>
    <col min="1799" max="1799" width="11.125" style="32" customWidth="1"/>
    <col min="1800" max="2045" width="9" style="32" customWidth="1"/>
    <col min="2046" max="2046" width="25.625" style="32" customWidth="1"/>
    <col min="2047" max="2047" width="10.375" style="32"/>
    <col min="2048" max="2048" width="25.625" style="32" customWidth="1"/>
    <col min="2049" max="2049" width="10.375" style="32"/>
    <col min="2050" max="2050" width="8.25" style="32" customWidth="1"/>
    <col min="2051" max="2051" width="18.875" style="32" customWidth="1"/>
    <col min="2052" max="2052" width="24" style="32" customWidth="1"/>
    <col min="2053" max="2053" width="16.25" style="32" customWidth="1"/>
    <col min="2054" max="2054" width="17.875" style="32" customWidth="1"/>
    <col min="2055" max="2055" width="11.125" style="32" customWidth="1"/>
    <col min="2056" max="2301" width="9" style="32" customWidth="1"/>
    <col min="2302" max="2302" width="25.625" style="32" customWidth="1"/>
    <col min="2303" max="2303" width="10.375" style="32"/>
    <col min="2304" max="2304" width="25.625" style="32" customWidth="1"/>
    <col min="2305" max="2305" width="10.375" style="32"/>
    <col min="2306" max="2306" width="8.25" style="32" customWidth="1"/>
    <col min="2307" max="2307" width="18.875" style="32" customWidth="1"/>
    <col min="2308" max="2308" width="24" style="32" customWidth="1"/>
    <col min="2309" max="2309" width="16.25" style="32" customWidth="1"/>
    <col min="2310" max="2310" width="17.875" style="32" customWidth="1"/>
    <col min="2311" max="2311" width="11.125" style="32" customWidth="1"/>
    <col min="2312" max="2557" width="9" style="32" customWidth="1"/>
    <col min="2558" max="2558" width="25.625" style="32" customWidth="1"/>
    <col min="2559" max="2559" width="10.375" style="32"/>
    <col min="2560" max="2560" width="25.625" style="32" customWidth="1"/>
    <col min="2561" max="2561" width="10.375" style="32"/>
    <col min="2562" max="2562" width="8.25" style="32" customWidth="1"/>
    <col min="2563" max="2563" width="18.875" style="32" customWidth="1"/>
    <col min="2564" max="2564" width="24" style="32" customWidth="1"/>
    <col min="2565" max="2565" width="16.25" style="32" customWidth="1"/>
    <col min="2566" max="2566" width="17.875" style="32" customWidth="1"/>
    <col min="2567" max="2567" width="11.125" style="32" customWidth="1"/>
    <col min="2568" max="2813" width="9" style="32" customWidth="1"/>
    <col min="2814" max="2814" width="25.625" style="32" customWidth="1"/>
    <col min="2815" max="2815" width="10.375" style="32"/>
    <col min="2816" max="2816" width="25.625" style="32" customWidth="1"/>
    <col min="2817" max="2817" width="10.375" style="32"/>
    <col min="2818" max="2818" width="8.25" style="32" customWidth="1"/>
    <col min="2819" max="2819" width="18.875" style="32" customWidth="1"/>
    <col min="2820" max="2820" width="24" style="32" customWidth="1"/>
    <col min="2821" max="2821" width="16.25" style="32" customWidth="1"/>
    <col min="2822" max="2822" width="17.875" style="32" customWidth="1"/>
    <col min="2823" max="2823" width="11.125" style="32" customWidth="1"/>
    <col min="2824" max="3069" width="9" style="32" customWidth="1"/>
    <col min="3070" max="3070" width="25.625" style="32" customWidth="1"/>
    <col min="3071" max="3071" width="10.375" style="32"/>
    <col min="3072" max="3072" width="25.625" style="32" customWidth="1"/>
    <col min="3073" max="3073" width="10.375" style="32"/>
    <col min="3074" max="3074" width="8.25" style="32" customWidth="1"/>
    <col min="3075" max="3075" width="18.875" style="32" customWidth="1"/>
    <col min="3076" max="3076" width="24" style="32" customWidth="1"/>
    <col min="3077" max="3077" width="16.25" style="32" customWidth="1"/>
    <col min="3078" max="3078" width="17.875" style="32" customWidth="1"/>
    <col min="3079" max="3079" width="11.125" style="32" customWidth="1"/>
    <col min="3080" max="3325" width="9" style="32" customWidth="1"/>
    <col min="3326" max="3326" width="25.625" style="32" customWidth="1"/>
    <col min="3327" max="3327" width="10.375" style="32"/>
    <col min="3328" max="3328" width="25.625" style="32" customWidth="1"/>
    <col min="3329" max="3329" width="10.375" style="32"/>
    <col min="3330" max="3330" width="8.25" style="32" customWidth="1"/>
    <col min="3331" max="3331" width="18.875" style="32" customWidth="1"/>
    <col min="3332" max="3332" width="24" style="32" customWidth="1"/>
    <col min="3333" max="3333" width="16.25" style="32" customWidth="1"/>
    <col min="3334" max="3334" width="17.875" style="32" customWidth="1"/>
    <col min="3335" max="3335" width="11.125" style="32" customWidth="1"/>
    <col min="3336" max="3581" width="9" style="32" customWidth="1"/>
    <col min="3582" max="3582" width="25.625" style="32" customWidth="1"/>
    <col min="3583" max="3583" width="10.375" style="32"/>
    <col min="3584" max="3584" width="25.625" style="32" customWidth="1"/>
    <col min="3585" max="3585" width="10.375" style="32"/>
    <col min="3586" max="3586" width="8.25" style="32" customWidth="1"/>
    <col min="3587" max="3587" width="18.875" style="32" customWidth="1"/>
    <col min="3588" max="3588" width="24" style="32" customWidth="1"/>
    <col min="3589" max="3589" width="16.25" style="32" customWidth="1"/>
    <col min="3590" max="3590" width="17.875" style="32" customWidth="1"/>
    <col min="3591" max="3591" width="11.125" style="32" customWidth="1"/>
    <col min="3592" max="3837" width="9" style="32" customWidth="1"/>
    <col min="3838" max="3838" width="25.625" style="32" customWidth="1"/>
    <col min="3839" max="3839" width="10.375" style="32"/>
    <col min="3840" max="3840" width="25.625" style="32" customWidth="1"/>
    <col min="3841" max="3841" width="10.375" style="32"/>
    <col min="3842" max="3842" width="8.25" style="32" customWidth="1"/>
    <col min="3843" max="3843" width="18.875" style="32" customWidth="1"/>
    <col min="3844" max="3844" width="24" style="32" customWidth="1"/>
    <col min="3845" max="3845" width="16.25" style="32" customWidth="1"/>
    <col min="3846" max="3846" width="17.875" style="32" customWidth="1"/>
    <col min="3847" max="3847" width="11.125" style="32" customWidth="1"/>
    <col min="3848" max="4093" width="9" style="32" customWidth="1"/>
    <col min="4094" max="4094" width="25.625" style="32" customWidth="1"/>
    <col min="4095" max="4095" width="10.375" style="32"/>
    <col min="4096" max="4096" width="25.625" style="32" customWidth="1"/>
    <col min="4097" max="4097" width="10.375" style="32"/>
    <col min="4098" max="4098" width="8.25" style="32" customWidth="1"/>
    <col min="4099" max="4099" width="18.875" style="32" customWidth="1"/>
    <col min="4100" max="4100" width="24" style="32" customWidth="1"/>
    <col min="4101" max="4101" width="16.25" style="32" customWidth="1"/>
    <col min="4102" max="4102" width="17.875" style="32" customWidth="1"/>
    <col min="4103" max="4103" width="11.125" style="32" customWidth="1"/>
    <col min="4104" max="4349" width="9" style="32" customWidth="1"/>
    <col min="4350" max="4350" width="25.625" style="32" customWidth="1"/>
    <col min="4351" max="4351" width="10.375" style="32"/>
    <col min="4352" max="4352" width="25.625" style="32" customWidth="1"/>
    <col min="4353" max="4353" width="10.375" style="32"/>
    <col min="4354" max="4354" width="8.25" style="32" customWidth="1"/>
    <col min="4355" max="4355" width="18.875" style="32" customWidth="1"/>
    <col min="4356" max="4356" width="24" style="32" customWidth="1"/>
    <col min="4357" max="4357" width="16.25" style="32" customWidth="1"/>
    <col min="4358" max="4358" width="17.875" style="32" customWidth="1"/>
    <col min="4359" max="4359" width="11.125" style="32" customWidth="1"/>
    <col min="4360" max="4605" width="9" style="32" customWidth="1"/>
    <col min="4606" max="4606" width="25.625" style="32" customWidth="1"/>
    <col min="4607" max="4607" width="10.375" style="32"/>
    <col min="4608" max="4608" width="25.625" style="32" customWidth="1"/>
    <col min="4609" max="4609" width="10.375" style="32"/>
    <col min="4610" max="4610" width="8.25" style="32" customWidth="1"/>
    <col min="4611" max="4611" width="18.875" style="32" customWidth="1"/>
    <col min="4612" max="4612" width="24" style="32" customWidth="1"/>
    <col min="4613" max="4613" width="16.25" style="32" customWidth="1"/>
    <col min="4614" max="4614" width="17.875" style="32" customWidth="1"/>
    <col min="4615" max="4615" width="11.125" style="32" customWidth="1"/>
    <col min="4616" max="4861" width="9" style="32" customWidth="1"/>
    <col min="4862" max="4862" width="25.625" style="32" customWidth="1"/>
    <col min="4863" max="4863" width="10.375" style="32"/>
    <col min="4864" max="4864" width="25.625" style="32" customWidth="1"/>
    <col min="4865" max="4865" width="10.375" style="32"/>
    <col min="4866" max="4866" width="8.25" style="32" customWidth="1"/>
    <col min="4867" max="4867" width="18.875" style="32" customWidth="1"/>
    <col min="4868" max="4868" width="24" style="32" customWidth="1"/>
    <col min="4869" max="4869" width="16.25" style="32" customWidth="1"/>
    <col min="4870" max="4870" width="17.875" style="32" customWidth="1"/>
    <col min="4871" max="4871" width="11.125" style="32" customWidth="1"/>
    <col min="4872" max="5117" width="9" style="32" customWidth="1"/>
    <col min="5118" max="5118" width="25.625" style="32" customWidth="1"/>
    <col min="5119" max="5119" width="10.375" style="32"/>
    <col min="5120" max="5120" width="25.625" style="32" customWidth="1"/>
    <col min="5121" max="5121" width="10.375" style="32"/>
    <col min="5122" max="5122" width="8.25" style="32" customWidth="1"/>
    <col min="5123" max="5123" width="18.875" style="32" customWidth="1"/>
    <col min="5124" max="5124" width="24" style="32" customWidth="1"/>
    <col min="5125" max="5125" width="16.25" style="32" customWidth="1"/>
    <col min="5126" max="5126" width="17.875" style="32" customWidth="1"/>
    <col min="5127" max="5127" width="11.125" style="32" customWidth="1"/>
    <col min="5128" max="5373" width="9" style="32" customWidth="1"/>
    <col min="5374" max="5374" width="25.625" style="32" customWidth="1"/>
    <col min="5375" max="5375" width="10.375" style="32"/>
    <col min="5376" max="5376" width="25.625" style="32" customWidth="1"/>
    <col min="5377" max="5377" width="10.375" style="32"/>
    <col min="5378" max="5378" width="8.25" style="32" customWidth="1"/>
    <col min="5379" max="5379" width="18.875" style="32" customWidth="1"/>
    <col min="5380" max="5380" width="24" style="32" customWidth="1"/>
    <col min="5381" max="5381" width="16.25" style="32" customWidth="1"/>
    <col min="5382" max="5382" width="17.875" style="32" customWidth="1"/>
    <col min="5383" max="5383" width="11.125" style="32" customWidth="1"/>
    <col min="5384" max="5629" width="9" style="32" customWidth="1"/>
    <col min="5630" max="5630" width="25.625" style="32" customWidth="1"/>
    <col min="5631" max="5631" width="10.375" style="32"/>
    <col min="5632" max="5632" width="25.625" style="32" customWidth="1"/>
    <col min="5633" max="5633" width="10.375" style="32"/>
    <col min="5634" max="5634" width="8.25" style="32" customWidth="1"/>
    <col min="5635" max="5635" width="18.875" style="32" customWidth="1"/>
    <col min="5636" max="5636" width="24" style="32" customWidth="1"/>
    <col min="5637" max="5637" width="16.25" style="32" customWidth="1"/>
    <col min="5638" max="5638" width="17.875" style="32" customWidth="1"/>
    <col min="5639" max="5639" width="11.125" style="32" customWidth="1"/>
    <col min="5640" max="5885" width="9" style="32" customWidth="1"/>
    <col min="5886" max="5886" width="25.625" style="32" customWidth="1"/>
    <col min="5887" max="5887" width="10.375" style="32"/>
    <col min="5888" max="5888" width="25.625" style="32" customWidth="1"/>
    <col min="5889" max="5889" width="10.375" style="32"/>
    <col min="5890" max="5890" width="8.25" style="32" customWidth="1"/>
    <col min="5891" max="5891" width="18.875" style="32" customWidth="1"/>
    <col min="5892" max="5892" width="24" style="32" customWidth="1"/>
    <col min="5893" max="5893" width="16.25" style="32" customWidth="1"/>
    <col min="5894" max="5894" width="17.875" style="32" customWidth="1"/>
    <col min="5895" max="5895" width="11.125" style="32" customWidth="1"/>
    <col min="5896" max="6141" width="9" style="32" customWidth="1"/>
    <col min="6142" max="6142" width="25.625" style="32" customWidth="1"/>
    <col min="6143" max="6143" width="10.375" style="32"/>
    <col min="6144" max="6144" width="25.625" style="32" customWidth="1"/>
    <col min="6145" max="6145" width="10.375" style="32"/>
    <col min="6146" max="6146" width="8.25" style="32" customWidth="1"/>
    <col min="6147" max="6147" width="18.875" style="32" customWidth="1"/>
    <col min="6148" max="6148" width="24" style="32" customWidth="1"/>
    <col min="6149" max="6149" width="16.25" style="32" customWidth="1"/>
    <col min="6150" max="6150" width="17.875" style="32" customWidth="1"/>
    <col min="6151" max="6151" width="11.125" style="32" customWidth="1"/>
    <col min="6152" max="6397" width="9" style="32" customWidth="1"/>
    <col min="6398" max="6398" width="25.625" style="32" customWidth="1"/>
    <col min="6399" max="6399" width="10.375" style="32"/>
    <col min="6400" max="6400" width="25.625" style="32" customWidth="1"/>
    <col min="6401" max="6401" width="10.375" style="32"/>
    <col min="6402" max="6402" width="8.25" style="32" customWidth="1"/>
    <col min="6403" max="6403" width="18.875" style="32" customWidth="1"/>
    <col min="6404" max="6404" width="24" style="32" customWidth="1"/>
    <col min="6405" max="6405" width="16.25" style="32" customWidth="1"/>
    <col min="6406" max="6406" width="17.875" style="32" customWidth="1"/>
    <col min="6407" max="6407" width="11.125" style="32" customWidth="1"/>
    <col min="6408" max="6653" width="9" style="32" customWidth="1"/>
    <col min="6654" max="6654" width="25.625" style="32" customWidth="1"/>
    <col min="6655" max="6655" width="10.375" style="32"/>
    <col min="6656" max="6656" width="25.625" style="32" customWidth="1"/>
    <col min="6657" max="6657" width="10.375" style="32"/>
    <col min="6658" max="6658" width="8.25" style="32" customWidth="1"/>
    <col min="6659" max="6659" width="18.875" style="32" customWidth="1"/>
    <col min="6660" max="6660" width="24" style="32" customWidth="1"/>
    <col min="6661" max="6661" width="16.25" style="32" customWidth="1"/>
    <col min="6662" max="6662" width="17.875" style="32" customWidth="1"/>
    <col min="6663" max="6663" width="11.125" style="32" customWidth="1"/>
    <col min="6664" max="6909" width="9" style="32" customWidth="1"/>
    <col min="6910" max="6910" width="25.625" style="32" customWidth="1"/>
    <col min="6911" max="6911" width="10.375" style="32"/>
    <col min="6912" max="6912" width="25.625" style="32" customWidth="1"/>
    <col min="6913" max="6913" width="10.375" style="32"/>
    <col min="6914" max="6914" width="8.25" style="32" customWidth="1"/>
    <col min="6915" max="6915" width="18.875" style="32" customWidth="1"/>
    <col min="6916" max="6916" width="24" style="32" customWidth="1"/>
    <col min="6917" max="6917" width="16.25" style="32" customWidth="1"/>
    <col min="6918" max="6918" width="17.875" style="32" customWidth="1"/>
    <col min="6919" max="6919" width="11.125" style="32" customWidth="1"/>
    <col min="6920" max="7165" width="9" style="32" customWidth="1"/>
    <col min="7166" max="7166" width="25.625" style="32" customWidth="1"/>
    <col min="7167" max="7167" width="10.375" style="32"/>
    <col min="7168" max="7168" width="25.625" style="32" customWidth="1"/>
    <col min="7169" max="7169" width="10.375" style="32"/>
    <col min="7170" max="7170" width="8.25" style="32" customWidth="1"/>
    <col min="7171" max="7171" width="18.875" style="32" customWidth="1"/>
    <col min="7172" max="7172" width="24" style="32" customWidth="1"/>
    <col min="7173" max="7173" width="16.25" style="32" customWidth="1"/>
    <col min="7174" max="7174" width="17.875" style="32" customWidth="1"/>
    <col min="7175" max="7175" width="11.125" style="32" customWidth="1"/>
    <col min="7176" max="7421" width="9" style="32" customWidth="1"/>
    <col min="7422" max="7422" width="25.625" style="32" customWidth="1"/>
    <col min="7423" max="7423" width="10.375" style="32"/>
    <col min="7424" max="7424" width="25.625" style="32" customWidth="1"/>
    <col min="7425" max="7425" width="10.375" style="32"/>
    <col min="7426" max="7426" width="8.25" style="32" customWidth="1"/>
    <col min="7427" max="7427" width="18.875" style="32" customWidth="1"/>
    <col min="7428" max="7428" width="24" style="32" customWidth="1"/>
    <col min="7429" max="7429" width="16.25" style="32" customWidth="1"/>
    <col min="7430" max="7430" width="17.875" style="32" customWidth="1"/>
    <col min="7431" max="7431" width="11.125" style="32" customWidth="1"/>
    <col min="7432" max="7677" width="9" style="32" customWidth="1"/>
    <col min="7678" max="7678" width="25.625" style="32" customWidth="1"/>
    <col min="7679" max="7679" width="10.375" style="32"/>
    <col min="7680" max="7680" width="25.625" style="32" customWidth="1"/>
    <col min="7681" max="7681" width="10.375" style="32"/>
    <col min="7682" max="7682" width="8.25" style="32" customWidth="1"/>
    <col min="7683" max="7683" width="18.875" style="32" customWidth="1"/>
    <col min="7684" max="7684" width="24" style="32" customWidth="1"/>
    <col min="7685" max="7685" width="16.25" style="32" customWidth="1"/>
    <col min="7686" max="7686" width="17.875" style="32" customWidth="1"/>
    <col min="7687" max="7687" width="11.125" style="32" customWidth="1"/>
    <col min="7688" max="7933" width="9" style="32" customWidth="1"/>
    <col min="7934" max="7934" width="25.625" style="32" customWidth="1"/>
    <col min="7935" max="7935" width="10.375" style="32"/>
    <col min="7936" max="7936" width="25.625" style="32" customWidth="1"/>
    <col min="7937" max="7937" width="10.375" style="32"/>
    <col min="7938" max="7938" width="8.25" style="32" customWidth="1"/>
    <col min="7939" max="7939" width="18.875" style="32" customWidth="1"/>
    <col min="7940" max="7940" width="24" style="32" customWidth="1"/>
    <col min="7941" max="7941" width="16.25" style="32" customWidth="1"/>
    <col min="7942" max="7942" width="17.875" style="32" customWidth="1"/>
    <col min="7943" max="7943" width="11.125" style="32" customWidth="1"/>
    <col min="7944" max="8189" width="9" style="32" customWidth="1"/>
    <col min="8190" max="8190" width="25.625" style="32" customWidth="1"/>
    <col min="8191" max="8191" width="10.375" style="32"/>
    <col min="8192" max="8192" width="25.625" style="32" customWidth="1"/>
    <col min="8193" max="8193" width="10.375" style="32"/>
    <col min="8194" max="8194" width="8.25" style="32" customWidth="1"/>
    <col min="8195" max="8195" width="18.875" style="32" customWidth="1"/>
    <col min="8196" max="8196" width="24" style="32" customWidth="1"/>
    <col min="8197" max="8197" width="16.25" style="32" customWidth="1"/>
    <col min="8198" max="8198" width="17.875" style="32" customWidth="1"/>
    <col min="8199" max="8199" width="11.125" style="32" customWidth="1"/>
    <col min="8200" max="8445" width="9" style="32" customWidth="1"/>
    <col min="8446" max="8446" width="25.625" style="32" customWidth="1"/>
    <col min="8447" max="8447" width="10.375" style="32"/>
    <col min="8448" max="8448" width="25.625" style="32" customWidth="1"/>
    <col min="8449" max="8449" width="10.375" style="32"/>
    <col min="8450" max="8450" width="8.25" style="32" customWidth="1"/>
    <col min="8451" max="8451" width="18.875" style="32" customWidth="1"/>
    <col min="8452" max="8452" width="24" style="32" customWidth="1"/>
    <col min="8453" max="8453" width="16.25" style="32" customWidth="1"/>
    <col min="8454" max="8454" width="17.875" style="32" customWidth="1"/>
    <col min="8455" max="8455" width="11.125" style="32" customWidth="1"/>
    <col min="8456" max="8701" width="9" style="32" customWidth="1"/>
    <col min="8702" max="8702" width="25.625" style="32" customWidth="1"/>
    <col min="8703" max="8703" width="10.375" style="32"/>
    <col min="8704" max="8704" width="25.625" style="32" customWidth="1"/>
    <col min="8705" max="8705" width="10.375" style="32"/>
    <col min="8706" max="8706" width="8.25" style="32" customWidth="1"/>
    <col min="8707" max="8707" width="18.875" style="32" customWidth="1"/>
    <col min="8708" max="8708" width="24" style="32" customWidth="1"/>
    <col min="8709" max="8709" width="16.25" style="32" customWidth="1"/>
    <col min="8710" max="8710" width="17.875" style="32" customWidth="1"/>
    <col min="8711" max="8711" width="11.125" style="32" customWidth="1"/>
    <col min="8712" max="8957" width="9" style="32" customWidth="1"/>
    <col min="8958" max="8958" width="25.625" style="32" customWidth="1"/>
    <col min="8959" max="8959" width="10.375" style="32"/>
    <col min="8960" max="8960" width="25.625" style="32" customWidth="1"/>
    <col min="8961" max="8961" width="10.375" style="32"/>
    <col min="8962" max="8962" width="8.25" style="32" customWidth="1"/>
    <col min="8963" max="8963" width="18.875" style="32" customWidth="1"/>
    <col min="8964" max="8964" width="24" style="32" customWidth="1"/>
    <col min="8965" max="8965" width="16.25" style="32" customWidth="1"/>
    <col min="8966" max="8966" width="17.875" style="32" customWidth="1"/>
    <col min="8967" max="8967" width="11.125" style="32" customWidth="1"/>
    <col min="8968" max="9213" width="9" style="32" customWidth="1"/>
    <col min="9214" max="9214" width="25.625" style="32" customWidth="1"/>
    <col min="9215" max="9215" width="10.375" style="32"/>
    <col min="9216" max="9216" width="25.625" style="32" customWidth="1"/>
    <col min="9217" max="9217" width="10.375" style="32"/>
    <col min="9218" max="9218" width="8.25" style="32" customWidth="1"/>
    <col min="9219" max="9219" width="18.875" style="32" customWidth="1"/>
    <col min="9220" max="9220" width="24" style="32" customWidth="1"/>
    <col min="9221" max="9221" width="16.25" style="32" customWidth="1"/>
    <col min="9222" max="9222" width="17.875" style="32" customWidth="1"/>
    <col min="9223" max="9223" width="11.125" style="32" customWidth="1"/>
    <col min="9224" max="9469" width="9" style="32" customWidth="1"/>
    <col min="9470" max="9470" width="25.625" style="32" customWidth="1"/>
    <col min="9471" max="9471" width="10.375" style="32"/>
    <col min="9472" max="9472" width="25.625" style="32" customWidth="1"/>
    <col min="9473" max="9473" width="10.375" style="32"/>
    <col min="9474" max="9474" width="8.25" style="32" customWidth="1"/>
    <col min="9475" max="9475" width="18.875" style="32" customWidth="1"/>
    <col min="9476" max="9476" width="24" style="32" customWidth="1"/>
    <col min="9477" max="9477" width="16.25" style="32" customWidth="1"/>
    <col min="9478" max="9478" width="17.875" style="32" customWidth="1"/>
    <col min="9479" max="9479" width="11.125" style="32" customWidth="1"/>
    <col min="9480" max="9725" width="9" style="32" customWidth="1"/>
    <col min="9726" max="9726" width="25.625" style="32" customWidth="1"/>
    <col min="9727" max="9727" width="10.375" style="32"/>
    <col min="9728" max="9728" width="25.625" style="32" customWidth="1"/>
    <col min="9729" max="9729" width="10.375" style="32"/>
    <col min="9730" max="9730" width="8.25" style="32" customWidth="1"/>
    <col min="9731" max="9731" width="18.875" style="32" customWidth="1"/>
    <col min="9732" max="9732" width="24" style="32" customWidth="1"/>
    <col min="9733" max="9733" width="16.25" style="32" customWidth="1"/>
    <col min="9734" max="9734" width="17.875" style="32" customWidth="1"/>
    <col min="9735" max="9735" width="11.125" style="32" customWidth="1"/>
    <col min="9736" max="9981" width="9" style="32" customWidth="1"/>
    <col min="9982" max="9982" width="25.625" style="32" customWidth="1"/>
    <col min="9983" max="9983" width="10.375" style="32"/>
    <col min="9984" max="9984" width="25.625" style="32" customWidth="1"/>
    <col min="9985" max="9985" width="10.375" style="32"/>
    <col min="9986" max="9986" width="8.25" style="32" customWidth="1"/>
    <col min="9987" max="9987" width="18.875" style="32" customWidth="1"/>
    <col min="9988" max="9988" width="24" style="32" customWidth="1"/>
    <col min="9989" max="9989" width="16.25" style="32" customWidth="1"/>
    <col min="9990" max="9990" width="17.875" style="32" customWidth="1"/>
    <col min="9991" max="9991" width="11.125" style="32" customWidth="1"/>
    <col min="9992" max="10237" width="9" style="32" customWidth="1"/>
    <col min="10238" max="10238" width="25.625" style="32" customWidth="1"/>
    <col min="10239" max="10239" width="10.375" style="32"/>
    <col min="10240" max="10240" width="25.625" style="32" customWidth="1"/>
    <col min="10241" max="10241" width="10.375" style="32"/>
    <col min="10242" max="10242" width="8.25" style="32" customWidth="1"/>
    <col min="10243" max="10243" width="18.875" style="32" customWidth="1"/>
    <col min="10244" max="10244" width="24" style="32" customWidth="1"/>
    <col min="10245" max="10245" width="16.25" style="32" customWidth="1"/>
    <col min="10246" max="10246" width="17.875" style="32" customWidth="1"/>
    <col min="10247" max="10247" width="11.125" style="32" customWidth="1"/>
    <col min="10248" max="10493" width="9" style="32" customWidth="1"/>
    <col min="10494" max="10494" width="25.625" style="32" customWidth="1"/>
    <col min="10495" max="10495" width="10.375" style="32"/>
    <col min="10496" max="10496" width="25.625" style="32" customWidth="1"/>
    <col min="10497" max="10497" width="10.375" style="32"/>
    <col min="10498" max="10498" width="8.25" style="32" customWidth="1"/>
    <col min="10499" max="10499" width="18.875" style="32" customWidth="1"/>
    <col min="10500" max="10500" width="24" style="32" customWidth="1"/>
    <col min="10501" max="10501" width="16.25" style="32" customWidth="1"/>
    <col min="10502" max="10502" width="17.875" style="32" customWidth="1"/>
    <col min="10503" max="10503" width="11.125" style="32" customWidth="1"/>
    <col min="10504" max="10749" width="9" style="32" customWidth="1"/>
    <col min="10750" max="10750" width="25.625" style="32" customWidth="1"/>
    <col min="10751" max="10751" width="10.375" style="32"/>
    <col min="10752" max="10752" width="25.625" style="32" customWidth="1"/>
    <col min="10753" max="10753" width="10.375" style="32"/>
    <col min="10754" max="10754" width="8.25" style="32" customWidth="1"/>
    <col min="10755" max="10755" width="18.875" style="32" customWidth="1"/>
    <col min="10756" max="10756" width="24" style="32" customWidth="1"/>
    <col min="10757" max="10757" width="16.25" style="32" customWidth="1"/>
    <col min="10758" max="10758" width="17.875" style="32" customWidth="1"/>
    <col min="10759" max="10759" width="11.125" style="32" customWidth="1"/>
    <col min="10760" max="11005" width="9" style="32" customWidth="1"/>
    <col min="11006" max="11006" width="25.625" style="32" customWidth="1"/>
    <col min="11007" max="11007" width="10.375" style="32"/>
    <col min="11008" max="11008" width="25.625" style="32" customWidth="1"/>
    <col min="11009" max="11009" width="10.375" style="32"/>
    <col min="11010" max="11010" width="8.25" style="32" customWidth="1"/>
    <col min="11011" max="11011" width="18.875" style="32" customWidth="1"/>
    <col min="11012" max="11012" width="24" style="32" customWidth="1"/>
    <col min="11013" max="11013" width="16.25" style="32" customWidth="1"/>
    <col min="11014" max="11014" width="17.875" style="32" customWidth="1"/>
    <col min="11015" max="11015" width="11.125" style="32" customWidth="1"/>
    <col min="11016" max="11261" width="9" style="32" customWidth="1"/>
    <col min="11262" max="11262" width="25.625" style="32" customWidth="1"/>
    <col min="11263" max="11263" width="10.375" style="32"/>
    <col min="11264" max="11264" width="25.625" style="32" customWidth="1"/>
    <col min="11265" max="11265" width="10.375" style="32"/>
    <col min="11266" max="11266" width="8.25" style="32" customWidth="1"/>
    <col min="11267" max="11267" width="18.875" style="32" customWidth="1"/>
    <col min="11268" max="11268" width="24" style="32" customWidth="1"/>
    <col min="11269" max="11269" width="16.25" style="32" customWidth="1"/>
    <col min="11270" max="11270" width="17.875" style="32" customWidth="1"/>
    <col min="11271" max="11271" width="11.125" style="32" customWidth="1"/>
    <col min="11272" max="11517" width="9" style="32" customWidth="1"/>
    <col min="11518" max="11518" width="25.625" style="32" customWidth="1"/>
    <col min="11519" max="11519" width="10.375" style="32"/>
    <col min="11520" max="11520" width="25.625" style="32" customWidth="1"/>
    <col min="11521" max="11521" width="10.375" style="32"/>
    <col min="11522" max="11522" width="8.25" style="32" customWidth="1"/>
    <col min="11523" max="11523" width="18.875" style="32" customWidth="1"/>
    <col min="11524" max="11524" width="24" style="32" customWidth="1"/>
    <col min="11525" max="11525" width="16.25" style="32" customWidth="1"/>
    <col min="11526" max="11526" width="17.875" style="32" customWidth="1"/>
    <col min="11527" max="11527" width="11.125" style="32" customWidth="1"/>
    <col min="11528" max="11773" width="9" style="32" customWidth="1"/>
    <col min="11774" max="11774" width="25.625" style="32" customWidth="1"/>
    <col min="11775" max="11775" width="10.375" style="32"/>
    <col min="11776" max="11776" width="25.625" style="32" customWidth="1"/>
    <col min="11777" max="11777" width="10.375" style="32"/>
    <col min="11778" max="11778" width="8.25" style="32" customWidth="1"/>
    <col min="11779" max="11779" width="18.875" style="32" customWidth="1"/>
    <col min="11780" max="11780" width="24" style="32" customWidth="1"/>
    <col min="11781" max="11781" width="16.25" style="32" customWidth="1"/>
    <col min="11782" max="11782" width="17.875" style="32" customWidth="1"/>
    <col min="11783" max="11783" width="11.125" style="32" customWidth="1"/>
    <col min="11784" max="12029" width="9" style="32" customWidth="1"/>
    <col min="12030" max="12030" width="25.625" style="32" customWidth="1"/>
    <col min="12031" max="12031" width="10.375" style="32"/>
    <col min="12032" max="12032" width="25.625" style="32" customWidth="1"/>
    <col min="12033" max="12033" width="10.375" style="32"/>
    <col min="12034" max="12034" width="8.25" style="32" customWidth="1"/>
    <col min="12035" max="12035" width="18.875" style="32" customWidth="1"/>
    <col min="12036" max="12036" width="24" style="32" customWidth="1"/>
    <col min="12037" max="12037" width="16.25" style="32" customWidth="1"/>
    <col min="12038" max="12038" width="17.875" style="32" customWidth="1"/>
    <col min="12039" max="12039" width="11.125" style="32" customWidth="1"/>
    <col min="12040" max="12285" width="9" style="32" customWidth="1"/>
    <col min="12286" max="12286" width="25.625" style="32" customWidth="1"/>
    <col min="12287" max="12287" width="10.375" style="32"/>
    <col min="12288" max="12288" width="25.625" style="32" customWidth="1"/>
    <col min="12289" max="12289" width="10.375" style="32"/>
    <col min="12290" max="12290" width="8.25" style="32" customWidth="1"/>
    <col min="12291" max="12291" width="18.875" style="32" customWidth="1"/>
    <col min="12292" max="12292" width="24" style="32" customWidth="1"/>
    <col min="12293" max="12293" width="16.25" style="32" customWidth="1"/>
    <col min="12294" max="12294" width="17.875" style="32" customWidth="1"/>
    <col min="12295" max="12295" width="11.125" style="32" customWidth="1"/>
    <col min="12296" max="12541" width="9" style="32" customWidth="1"/>
    <col min="12542" max="12542" width="25.625" style="32" customWidth="1"/>
    <col min="12543" max="12543" width="10.375" style="32"/>
    <col min="12544" max="12544" width="25.625" style="32" customWidth="1"/>
    <col min="12545" max="12545" width="10.375" style="32"/>
    <col min="12546" max="12546" width="8.25" style="32" customWidth="1"/>
    <col min="12547" max="12547" width="18.875" style="32" customWidth="1"/>
    <col min="12548" max="12548" width="24" style="32" customWidth="1"/>
    <col min="12549" max="12549" width="16.25" style="32" customWidth="1"/>
    <col min="12550" max="12550" width="17.875" style="32" customWidth="1"/>
    <col min="12551" max="12551" width="11.125" style="32" customWidth="1"/>
    <col min="12552" max="12797" width="9" style="32" customWidth="1"/>
    <col min="12798" max="12798" width="25.625" style="32" customWidth="1"/>
    <col min="12799" max="12799" width="10.375" style="32"/>
    <col min="12800" max="12800" width="25.625" style="32" customWidth="1"/>
    <col min="12801" max="12801" width="10.375" style="32"/>
    <col min="12802" max="12802" width="8.25" style="32" customWidth="1"/>
    <col min="12803" max="12803" width="18.875" style="32" customWidth="1"/>
    <col min="12804" max="12804" width="24" style="32" customWidth="1"/>
    <col min="12805" max="12805" width="16.25" style="32" customWidth="1"/>
    <col min="12806" max="12806" width="17.875" style="32" customWidth="1"/>
    <col min="12807" max="12807" width="11.125" style="32" customWidth="1"/>
    <col min="12808" max="13053" width="9" style="32" customWidth="1"/>
    <col min="13054" max="13054" width="25.625" style="32" customWidth="1"/>
    <col min="13055" max="13055" width="10.375" style="32"/>
    <col min="13056" max="13056" width="25.625" style="32" customWidth="1"/>
    <col min="13057" max="13057" width="10.375" style="32"/>
    <col min="13058" max="13058" width="8.25" style="32" customWidth="1"/>
    <col min="13059" max="13059" width="18.875" style="32" customWidth="1"/>
    <col min="13060" max="13060" width="24" style="32" customWidth="1"/>
    <col min="13061" max="13061" width="16.25" style="32" customWidth="1"/>
    <col min="13062" max="13062" width="17.875" style="32" customWidth="1"/>
    <col min="13063" max="13063" width="11.125" style="32" customWidth="1"/>
    <col min="13064" max="13309" width="9" style="32" customWidth="1"/>
    <col min="13310" max="13310" width="25.625" style="32" customWidth="1"/>
    <col min="13311" max="13311" width="10.375" style="32"/>
    <col min="13312" max="13312" width="25.625" style="32" customWidth="1"/>
    <col min="13313" max="13313" width="10.375" style="32"/>
    <col min="13314" max="13314" width="8.25" style="32" customWidth="1"/>
    <col min="13315" max="13315" width="18.875" style="32" customWidth="1"/>
    <col min="13316" max="13316" width="24" style="32" customWidth="1"/>
    <col min="13317" max="13317" width="16.25" style="32" customWidth="1"/>
    <col min="13318" max="13318" width="17.875" style="32" customWidth="1"/>
    <col min="13319" max="13319" width="11.125" style="32" customWidth="1"/>
    <col min="13320" max="13565" width="9" style="32" customWidth="1"/>
    <col min="13566" max="13566" width="25.625" style="32" customWidth="1"/>
    <col min="13567" max="13567" width="10.375" style="32"/>
    <col min="13568" max="13568" width="25.625" style="32" customWidth="1"/>
    <col min="13569" max="13569" width="10.375" style="32"/>
    <col min="13570" max="13570" width="8.25" style="32" customWidth="1"/>
    <col min="13571" max="13571" width="18.875" style="32" customWidth="1"/>
    <col min="13572" max="13572" width="24" style="32" customWidth="1"/>
    <col min="13573" max="13573" width="16.25" style="32" customWidth="1"/>
    <col min="13574" max="13574" width="17.875" style="32" customWidth="1"/>
    <col min="13575" max="13575" width="11.125" style="32" customWidth="1"/>
    <col min="13576" max="13821" width="9" style="32" customWidth="1"/>
    <col min="13822" max="13822" width="25.625" style="32" customWidth="1"/>
    <col min="13823" max="13823" width="10.375" style="32"/>
    <col min="13824" max="13824" width="25.625" style="32" customWidth="1"/>
    <col min="13825" max="13825" width="10.375" style="32"/>
    <col min="13826" max="13826" width="8.25" style="32" customWidth="1"/>
    <col min="13827" max="13827" width="18.875" style="32" customWidth="1"/>
    <col min="13828" max="13828" width="24" style="32" customWidth="1"/>
    <col min="13829" max="13829" width="16.25" style="32" customWidth="1"/>
    <col min="13830" max="13830" width="17.875" style="32" customWidth="1"/>
    <col min="13831" max="13831" width="11.125" style="32" customWidth="1"/>
    <col min="13832" max="14077" width="9" style="32" customWidth="1"/>
    <col min="14078" max="14078" width="25.625" style="32" customWidth="1"/>
    <col min="14079" max="14079" width="10.375" style="32"/>
    <col min="14080" max="14080" width="25.625" style="32" customWidth="1"/>
    <col min="14081" max="14081" width="10.375" style="32"/>
    <col min="14082" max="14082" width="8.25" style="32" customWidth="1"/>
    <col min="14083" max="14083" width="18.875" style="32" customWidth="1"/>
    <col min="14084" max="14084" width="24" style="32" customWidth="1"/>
    <col min="14085" max="14085" width="16.25" style="32" customWidth="1"/>
    <col min="14086" max="14086" width="17.875" style="32" customWidth="1"/>
    <col min="14087" max="14087" width="11.125" style="32" customWidth="1"/>
    <col min="14088" max="14333" width="9" style="32" customWidth="1"/>
    <col min="14334" max="14334" width="25.625" style="32" customWidth="1"/>
    <col min="14335" max="14335" width="10.375" style="32"/>
    <col min="14336" max="14336" width="25.625" style="32" customWidth="1"/>
    <col min="14337" max="14337" width="10.375" style="32"/>
    <col min="14338" max="14338" width="8.25" style="32" customWidth="1"/>
    <col min="14339" max="14339" width="18.875" style="32" customWidth="1"/>
    <col min="14340" max="14340" width="24" style="32" customWidth="1"/>
    <col min="14341" max="14341" width="16.25" style="32" customWidth="1"/>
    <col min="14342" max="14342" width="17.875" style="32" customWidth="1"/>
    <col min="14343" max="14343" width="11.125" style="32" customWidth="1"/>
    <col min="14344" max="14589" width="9" style="32" customWidth="1"/>
    <col min="14590" max="14590" width="25.625" style="32" customWidth="1"/>
    <col min="14591" max="14591" width="10.375" style="32"/>
    <col min="14592" max="14592" width="25.625" style="32" customWidth="1"/>
    <col min="14593" max="14593" width="10.375" style="32"/>
    <col min="14594" max="14594" width="8.25" style="32" customWidth="1"/>
    <col min="14595" max="14595" width="18.875" style="32" customWidth="1"/>
    <col min="14596" max="14596" width="24" style="32" customWidth="1"/>
    <col min="14597" max="14597" width="16.25" style="32" customWidth="1"/>
    <col min="14598" max="14598" width="17.875" style="32" customWidth="1"/>
    <col min="14599" max="14599" width="11.125" style="32" customWidth="1"/>
    <col min="14600" max="14845" width="9" style="32" customWidth="1"/>
    <col min="14846" max="14846" width="25.625" style="32" customWidth="1"/>
    <col min="14847" max="14847" width="10.375" style="32"/>
    <col min="14848" max="14848" width="25.625" style="32" customWidth="1"/>
    <col min="14849" max="14849" width="10.375" style="32"/>
    <col min="14850" max="14850" width="8.25" style="32" customWidth="1"/>
    <col min="14851" max="14851" width="18.875" style="32" customWidth="1"/>
    <col min="14852" max="14852" width="24" style="32" customWidth="1"/>
    <col min="14853" max="14853" width="16.25" style="32" customWidth="1"/>
    <col min="14854" max="14854" width="17.875" style="32" customWidth="1"/>
    <col min="14855" max="14855" width="11.125" style="32" customWidth="1"/>
    <col min="14856" max="15101" width="9" style="32" customWidth="1"/>
    <col min="15102" max="15102" width="25.625" style="32" customWidth="1"/>
    <col min="15103" max="15103" width="10.375" style="32"/>
    <col min="15104" max="15104" width="25.625" style="32" customWidth="1"/>
    <col min="15105" max="15105" width="10.375" style="32"/>
    <col min="15106" max="15106" width="8.25" style="32" customWidth="1"/>
    <col min="15107" max="15107" width="18.875" style="32" customWidth="1"/>
    <col min="15108" max="15108" width="24" style="32" customWidth="1"/>
    <col min="15109" max="15109" width="16.25" style="32" customWidth="1"/>
    <col min="15110" max="15110" width="17.875" style="32" customWidth="1"/>
    <col min="15111" max="15111" width="11.125" style="32" customWidth="1"/>
    <col min="15112" max="15357" width="9" style="32" customWidth="1"/>
    <col min="15358" max="15358" width="25.625" style="32" customWidth="1"/>
    <col min="15359" max="15359" width="10.375" style="32"/>
    <col min="15360" max="15360" width="25.625" style="32" customWidth="1"/>
    <col min="15361" max="15361" width="10.375" style="32"/>
    <col min="15362" max="15362" width="8.25" style="32" customWidth="1"/>
    <col min="15363" max="15363" width="18.875" style="32" customWidth="1"/>
    <col min="15364" max="15364" width="24" style="32" customWidth="1"/>
    <col min="15365" max="15365" width="16.25" style="32" customWidth="1"/>
    <col min="15366" max="15366" width="17.875" style="32" customWidth="1"/>
    <col min="15367" max="15367" width="11.125" style="32" customWidth="1"/>
    <col min="15368" max="15613" width="9" style="32" customWidth="1"/>
    <col min="15614" max="15614" width="25.625" style="32" customWidth="1"/>
    <col min="15615" max="15615" width="10.375" style="32"/>
    <col min="15616" max="15616" width="25.625" style="32" customWidth="1"/>
    <col min="15617" max="15617" width="10.375" style="32"/>
    <col min="15618" max="15618" width="8.25" style="32" customWidth="1"/>
    <col min="15619" max="15619" width="18.875" style="32" customWidth="1"/>
    <col min="15620" max="15620" width="24" style="32" customWidth="1"/>
    <col min="15621" max="15621" width="16.25" style="32" customWidth="1"/>
    <col min="15622" max="15622" width="17.875" style="32" customWidth="1"/>
    <col min="15623" max="15623" width="11.125" style="32" customWidth="1"/>
    <col min="15624" max="15869" width="9" style="32" customWidth="1"/>
    <col min="15870" max="15870" width="25.625" style="32" customWidth="1"/>
    <col min="15871" max="15871" width="10.375" style="32"/>
    <col min="15872" max="15872" width="25.625" style="32" customWidth="1"/>
    <col min="15873" max="15873" width="10.375" style="32"/>
    <col min="15874" max="15874" width="8.25" style="32" customWidth="1"/>
    <col min="15875" max="15875" width="18.875" style="32" customWidth="1"/>
    <col min="15876" max="15876" width="24" style="32" customWidth="1"/>
    <col min="15877" max="15877" width="16.25" style="32" customWidth="1"/>
    <col min="15878" max="15878" width="17.875" style="32" customWidth="1"/>
    <col min="15879" max="15879" width="11.125" style="32" customWidth="1"/>
    <col min="15880" max="16125" width="9" style="32" customWidth="1"/>
    <col min="16126" max="16126" width="25.625" style="32" customWidth="1"/>
    <col min="16127" max="16127" width="10.375" style="32"/>
    <col min="16128" max="16128" width="25.625" style="32" customWidth="1"/>
    <col min="16129" max="16129" width="10.375" style="32"/>
    <col min="16130" max="16130" width="8.25" style="32" customWidth="1"/>
    <col min="16131" max="16131" width="18.875" style="32" customWidth="1"/>
    <col min="16132" max="16132" width="24" style="32" customWidth="1"/>
    <col min="16133" max="16133" width="16.25" style="32" customWidth="1"/>
    <col min="16134" max="16134" width="17.875" style="32" customWidth="1"/>
    <col min="16135" max="16135" width="11.125" style="32" customWidth="1"/>
    <col min="16136" max="16381" width="9" style="32" customWidth="1"/>
    <col min="16382" max="16382" width="25.625" style="32" customWidth="1"/>
    <col min="16383" max="16384" width="10.375" style="32"/>
  </cols>
  <sheetData>
    <row r="2" spans="1:255">
      <c r="A2" s="368" t="s">
        <v>84</v>
      </c>
      <c r="B2" s="368"/>
      <c r="C2" s="368"/>
      <c r="D2" s="368"/>
      <c r="E2" s="368"/>
      <c r="F2" s="368"/>
    </row>
    <row r="3" spans="1:255">
      <c r="A3" s="368"/>
      <c r="B3" s="368"/>
      <c r="C3" s="368"/>
      <c r="D3" s="368"/>
      <c r="E3" s="368"/>
      <c r="F3" s="368"/>
    </row>
    <row r="4" spans="1:255">
      <c r="A4" s="368"/>
      <c r="B4" s="368"/>
      <c r="C4" s="368"/>
      <c r="D4" s="368"/>
      <c r="E4" s="368"/>
      <c r="F4" s="368"/>
    </row>
    <row r="5" spans="1:255">
      <c r="A5" s="368"/>
      <c r="B5" s="368"/>
      <c r="C5" s="368"/>
      <c r="D5" s="368"/>
      <c r="E5" s="368"/>
      <c r="F5" s="368"/>
    </row>
    <row r="6" spans="1:255">
      <c r="A6" s="368"/>
      <c r="B6" s="368"/>
      <c r="C6" s="368"/>
      <c r="D6" s="368"/>
      <c r="E6" s="368"/>
      <c r="F6" s="368"/>
    </row>
    <row r="7" spans="1:255" s="12" customFormat="1" ht="15.6">
      <c r="A7" s="108" t="s">
        <v>85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/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73"/>
      <c r="FJ7" s="73"/>
      <c r="FK7" s="73"/>
      <c r="FL7" s="73"/>
      <c r="FM7" s="73"/>
      <c r="FN7" s="73"/>
      <c r="FO7" s="73"/>
      <c r="FP7" s="73"/>
      <c r="FQ7" s="73"/>
      <c r="FR7" s="73"/>
      <c r="FS7" s="73"/>
      <c r="FT7" s="73"/>
      <c r="FU7" s="73"/>
      <c r="FV7" s="73"/>
      <c r="FW7" s="73"/>
      <c r="FX7" s="73"/>
      <c r="FY7" s="73"/>
      <c r="FZ7" s="73"/>
      <c r="GA7" s="73"/>
      <c r="GB7" s="73"/>
      <c r="GC7" s="73"/>
      <c r="GD7" s="73"/>
      <c r="GE7" s="73"/>
      <c r="GF7" s="73"/>
      <c r="GG7" s="73"/>
      <c r="GH7" s="73"/>
      <c r="GI7" s="73"/>
      <c r="GJ7" s="73"/>
      <c r="GK7" s="73"/>
      <c r="GL7" s="73"/>
      <c r="GM7" s="73"/>
      <c r="GN7" s="73"/>
      <c r="GO7" s="73"/>
      <c r="GP7" s="73"/>
      <c r="GQ7" s="73"/>
      <c r="GR7" s="73"/>
      <c r="GS7" s="73"/>
      <c r="GT7" s="73"/>
      <c r="GU7" s="73"/>
      <c r="GV7" s="73"/>
      <c r="GW7" s="73"/>
      <c r="GX7" s="73"/>
      <c r="GY7" s="73"/>
      <c r="GZ7" s="73"/>
      <c r="HA7" s="73"/>
      <c r="HB7" s="73"/>
      <c r="HC7" s="73"/>
      <c r="HD7" s="73"/>
      <c r="HE7" s="73"/>
      <c r="HF7" s="73"/>
      <c r="HG7" s="73"/>
      <c r="HH7" s="73"/>
      <c r="HI7" s="73"/>
      <c r="HJ7" s="73"/>
      <c r="HK7" s="73"/>
      <c r="HL7" s="73"/>
      <c r="HM7" s="73"/>
      <c r="HN7" s="73"/>
      <c r="HO7" s="73"/>
      <c r="HP7" s="73"/>
      <c r="HQ7" s="73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  <c r="IS7" s="73"/>
      <c r="IT7" s="73"/>
      <c r="IU7" s="73"/>
    </row>
    <row r="8" spans="1:255" s="12" customFormat="1" ht="15.6">
      <c r="A8" s="108" t="s">
        <v>86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/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3"/>
      <c r="FU8" s="73"/>
      <c r="FV8" s="73"/>
      <c r="FW8" s="73"/>
      <c r="FX8" s="73"/>
      <c r="FY8" s="73"/>
      <c r="FZ8" s="73"/>
      <c r="GA8" s="73"/>
      <c r="GB8" s="73"/>
      <c r="GC8" s="73"/>
      <c r="GD8" s="73"/>
      <c r="GE8" s="73"/>
      <c r="GF8" s="73"/>
      <c r="GG8" s="73"/>
      <c r="GH8" s="73"/>
      <c r="GI8" s="73"/>
      <c r="GJ8" s="73"/>
      <c r="GK8" s="73"/>
      <c r="GL8" s="73"/>
      <c r="GM8" s="73"/>
      <c r="GN8" s="73"/>
      <c r="GO8" s="73"/>
      <c r="GP8" s="73"/>
      <c r="GQ8" s="73"/>
      <c r="GR8" s="73"/>
      <c r="GS8" s="73"/>
      <c r="GT8" s="73"/>
      <c r="GU8" s="73"/>
      <c r="GV8" s="73"/>
      <c r="GW8" s="73"/>
      <c r="GX8" s="73"/>
      <c r="GY8" s="73"/>
      <c r="GZ8" s="73"/>
      <c r="HA8" s="73"/>
      <c r="HB8" s="73"/>
      <c r="HC8" s="73"/>
      <c r="HD8" s="73"/>
      <c r="HE8" s="73"/>
      <c r="HF8" s="73"/>
      <c r="HG8" s="73"/>
      <c r="HH8" s="73"/>
      <c r="HI8" s="73"/>
      <c r="HJ8" s="73"/>
      <c r="HK8" s="73"/>
      <c r="HL8" s="73"/>
      <c r="HM8" s="73"/>
      <c r="HN8" s="73"/>
      <c r="HO8" s="73"/>
      <c r="HP8" s="73"/>
      <c r="HQ8" s="73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  <c r="IS8" s="73"/>
      <c r="IT8" s="73"/>
      <c r="IU8" s="73"/>
    </row>
    <row r="9" spans="1:255" s="12" customFormat="1" ht="15.6">
      <c r="B9" s="74"/>
      <c r="C9" s="74"/>
      <c r="D9" s="74"/>
      <c r="E9" s="74"/>
      <c r="F9" s="75"/>
    </row>
    <row r="10" spans="1:255" s="12" customFormat="1" ht="15.6">
      <c r="A10" s="89"/>
      <c r="B10" s="73"/>
      <c r="C10" s="73"/>
      <c r="D10" s="73"/>
    </row>
    <row r="11" spans="1:255">
      <c r="A11" s="76" t="s">
        <v>87</v>
      </c>
      <c r="B11" s="77"/>
      <c r="C11" s="77"/>
      <c r="D11" s="78"/>
      <c r="E11" s="75"/>
    </row>
    <row r="12" spans="1:255" ht="17.45" thickBot="1">
      <c r="A12" s="79" t="s">
        <v>88</v>
      </c>
      <c r="B12" s="77"/>
      <c r="C12" s="77"/>
      <c r="D12" s="78"/>
      <c r="E12" s="75"/>
    </row>
    <row r="13" spans="1:255" ht="17.45" thickTop="1">
      <c r="A13" s="81" t="s">
        <v>89</v>
      </c>
      <c r="B13" s="82" t="s">
        <v>90</v>
      </c>
      <c r="C13" s="83" t="s">
        <v>91</v>
      </c>
      <c r="D13" s="83" t="s">
        <v>92</v>
      </c>
      <c r="E13" s="95" t="s">
        <v>93</v>
      </c>
    </row>
    <row r="14" spans="1:255">
      <c r="A14" s="84" t="s">
        <v>94</v>
      </c>
      <c r="B14" s="85" t="s">
        <v>95</v>
      </c>
      <c r="C14" s="86">
        <v>46204</v>
      </c>
      <c r="D14" s="86">
        <f t="shared" ref="D14:E18" si="0">C14+3</f>
        <v>46207</v>
      </c>
      <c r="E14" s="96">
        <f t="shared" si="0"/>
        <v>46210</v>
      </c>
    </row>
    <row r="15" spans="1:255">
      <c r="A15" s="84" t="s">
        <v>96</v>
      </c>
      <c r="B15" s="85" t="s">
        <v>97</v>
      </c>
      <c r="C15" s="86">
        <f>C14+7</f>
        <v>46211</v>
      </c>
      <c r="D15" s="86">
        <f t="shared" si="0"/>
        <v>46214</v>
      </c>
      <c r="E15" s="96">
        <f t="shared" si="0"/>
        <v>46217</v>
      </c>
    </row>
    <row r="16" spans="1:255">
      <c r="A16" s="135" t="s">
        <v>98</v>
      </c>
      <c r="B16" s="85" t="s">
        <v>99</v>
      </c>
      <c r="C16" s="86">
        <f>C14+14</f>
        <v>46218</v>
      </c>
      <c r="D16" s="86">
        <f t="shared" si="0"/>
        <v>46221</v>
      </c>
      <c r="E16" s="96">
        <f t="shared" si="0"/>
        <v>46224</v>
      </c>
    </row>
    <row r="17" spans="1:255">
      <c r="A17" s="84" t="s">
        <v>100</v>
      </c>
      <c r="B17" s="85" t="s">
        <v>101</v>
      </c>
      <c r="C17" s="87">
        <f>C14+21</f>
        <v>46225</v>
      </c>
      <c r="D17" s="86">
        <f t="shared" si="0"/>
        <v>46228</v>
      </c>
      <c r="E17" s="96">
        <f t="shared" si="0"/>
        <v>46231</v>
      </c>
    </row>
    <row r="18" spans="1:255" ht="17.45" thickBot="1">
      <c r="A18" s="93" t="s">
        <v>102</v>
      </c>
      <c r="B18" s="85" t="s">
        <v>103</v>
      </c>
      <c r="C18" s="88">
        <f>C14+28</f>
        <v>46232</v>
      </c>
      <c r="D18" s="88">
        <f t="shared" si="0"/>
        <v>46235</v>
      </c>
      <c r="E18" s="97">
        <f t="shared" si="0"/>
        <v>46238</v>
      </c>
    </row>
    <row r="19" spans="1:255" ht="17.45" thickTop="1">
      <c r="A19" s="109" t="s">
        <v>104</v>
      </c>
      <c r="B19" s="73"/>
      <c r="C19" s="73"/>
      <c r="D19" s="73"/>
      <c r="E19" s="73"/>
    </row>
    <row r="20" spans="1:255">
      <c r="A20" s="89" t="s">
        <v>105</v>
      </c>
      <c r="B20" s="73"/>
      <c r="C20" s="73"/>
      <c r="D20" s="73"/>
      <c r="E20" s="73"/>
    </row>
    <row r="21" spans="1:255" s="12" customFormat="1">
      <c r="A21" s="32"/>
      <c r="B21" s="32"/>
      <c r="C21" s="32"/>
      <c r="D21" s="32"/>
      <c r="E21" s="32"/>
    </row>
    <row r="22" spans="1:255" s="12" customFormat="1">
      <c r="A22" s="103" t="s">
        <v>106</v>
      </c>
      <c r="B22" s="32"/>
      <c r="C22" s="32"/>
      <c r="D22" s="32"/>
      <c r="E22" s="32"/>
      <c r="F22" s="75"/>
    </row>
    <row r="23" spans="1:255" s="12" customFormat="1" ht="16.149999999999999" thickBot="1">
      <c r="A23" s="79" t="s">
        <v>107</v>
      </c>
      <c r="B23" s="77"/>
      <c r="C23" s="77"/>
      <c r="D23" s="78"/>
      <c r="E23" s="72"/>
      <c r="F23" s="75"/>
    </row>
    <row r="24" spans="1:255" s="12" customFormat="1" ht="16.149999999999999" thickTop="1">
      <c r="A24" s="81" t="s">
        <v>89</v>
      </c>
      <c r="B24" s="82" t="s">
        <v>90</v>
      </c>
      <c r="C24" s="83" t="s">
        <v>91</v>
      </c>
      <c r="D24" s="83" t="s">
        <v>108</v>
      </c>
      <c r="E24" s="98" t="s">
        <v>109</v>
      </c>
      <c r="F24" s="91"/>
    </row>
    <row r="25" spans="1:255" s="12" customFormat="1" ht="15.6">
      <c r="A25" s="136" t="s">
        <v>110</v>
      </c>
      <c r="B25" s="85" t="s">
        <v>111</v>
      </c>
      <c r="C25" s="86">
        <v>46206</v>
      </c>
      <c r="D25" s="86">
        <f>C25+5</f>
        <v>46211</v>
      </c>
      <c r="E25" s="99">
        <f>C25+7</f>
        <v>46213</v>
      </c>
      <c r="F25" s="92"/>
    </row>
    <row r="26" spans="1:255" s="12" customFormat="1" ht="15.6">
      <c r="A26" s="94" t="s">
        <v>112</v>
      </c>
      <c r="B26" s="85" t="s">
        <v>113</v>
      </c>
      <c r="C26" s="86">
        <f>C25+7</f>
        <v>46213</v>
      </c>
      <c r="D26" s="86">
        <f t="shared" ref="D26:D29" si="1">C26+5</f>
        <v>46218</v>
      </c>
      <c r="E26" s="99">
        <f t="shared" ref="E26:E29" si="2">C26+7</f>
        <v>46220</v>
      </c>
      <c r="F26" s="92"/>
    </row>
    <row r="27" spans="1:255" s="12" customFormat="1" ht="15.6">
      <c r="A27" s="94" t="s">
        <v>114</v>
      </c>
      <c r="B27" s="85" t="s">
        <v>115</v>
      </c>
      <c r="C27" s="86">
        <f>C26+7</f>
        <v>46220</v>
      </c>
      <c r="D27" s="86">
        <f t="shared" si="1"/>
        <v>46225</v>
      </c>
      <c r="E27" s="99">
        <f t="shared" si="2"/>
        <v>46227</v>
      </c>
      <c r="F27" s="92"/>
    </row>
    <row r="28" spans="1:255" s="12" customFormat="1" ht="15.6">
      <c r="A28" s="94" t="s">
        <v>116</v>
      </c>
      <c r="B28" s="85" t="s">
        <v>117</v>
      </c>
      <c r="C28" s="86">
        <f>C27+7</f>
        <v>46227</v>
      </c>
      <c r="D28" s="86">
        <f t="shared" si="1"/>
        <v>46232</v>
      </c>
      <c r="E28" s="99">
        <f t="shared" si="2"/>
        <v>46234</v>
      </c>
      <c r="F28" s="92"/>
    </row>
    <row r="29" spans="1:255" s="12" customFormat="1" ht="16.149999999999999" thickBot="1">
      <c r="A29" s="94" t="s">
        <v>118</v>
      </c>
      <c r="B29" s="85" t="s">
        <v>119</v>
      </c>
      <c r="C29" s="88">
        <f>C28+7</f>
        <v>46234</v>
      </c>
      <c r="D29" s="88">
        <f t="shared" si="1"/>
        <v>46239</v>
      </c>
      <c r="E29" s="101">
        <f t="shared" si="2"/>
        <v>46241</v>
      </c>
      <c r="F29" s="102"/>
      <c r="G29" s="90"/>
    </row>
    <row r="30" spans="1:255" s="12" customFormat="1" ht="16.149999999999999" thickTop="1">
      <c r="A30" s="110" t="s">
        <v>120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P30" s="73"/>
      <c r="EQ30" s="73"/>
      <c r="ER30" s="73"/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73"/>
      <c r="FG30" s="73"/>
      <c r="FH30" s="73"/>
      <c r="FI30" s="73"/>
      <c r="FJ30" s="73"/>
      <c r="FK30" s="73"/>
      <c r="FL30" s="73"/>
      <c r="FM30" s="73"/>
      <c r="FN30" s="73"/>
      <c r="FO30" s="73"/>
      <c r="FP30" s="73"/>
      <c r="FQ30" s="73"/>
      <c r="FR30" s="73"/>
      <c r="FS30" s="73"/>
      <c r="FT30" s="73"/>
      <c r="FU30" s="73"/>
      <c r="FV30" s="73"/>
      <c r="FW30" s="73"/>
      <c r="FX30" s="73"/>
      <c r="FY30" s="73"/>
      <c r="FZ30" s="73"/>
      <c r="GA30" s="73"/>
      <c r="GB30" s="73"/>
      <c r="GC30" s="73"/>
      <c r="GD30" s="73"/>
      <c r="GE30" s="73"/>
      <c r="GF30" s="73"/>
      <c r="GG30" s="73"/>
      <c r="GH30" s="73"/>
      <c r="GI30" s="73"/>
      <c r="GJ30" s="73"/>
      <c r="GK30" s="73"/>
      <c r="GL30" s="73"/>
      <c r="GM30" s="73"/>
      <c r="GN30" s="73"/>
      <c r="GO30" s="73"/>
      <c r="GP30" s="73"/>
      <c r="GQ30" s="73"/>
      <c r="GR30" s="73"/>
      <c r="GS30" s="73"/>
      <c r="GT30" s="73"/>
      <c r="GU30" s="73"/>
      <c r="GV30" s="73"/>
      <c r="GW30" s="73"/>
      <c r="GX30" s="73"/>
      <c r="GY30" s="73"/>
      <c r="GZ30" s="73"/>
      <c r="HA30" s="73"/>
      <c r="HB30" s="73"/>
      <c r="HC30" s="73"/>
      <c r="HD30" s="73"/>
      <c r="HE30" s="73"/>
      <c r="HF30" s="73"/>
      <c r="HG30" s="73"/>
      <c r="HH30" s="73"/>
      <c r="HI30" s="73"/>
      <c r="HJ30" s="73"/>
      <c r="HK30" s="73"/>
      <c r="HL30" s="73"/>
      <c r="HM30" s="73"/>
      <c r="HN30" s="73"/>
      <c r="HO30" s="73"/>
      <c r="HP30" s="73"/>
      <c r="HQ30" s="73"/>
      <c r="HR30" s="73"/>
      <c r="HS30" s="73"/>
      <c r="HT30" s="73"/>
      <c r="HU30" s="73"/>
      <c r="HV30" s="73"/>
      <c r="HW30" s="73"/>
      <c r="HX30" s="73"/>
      <c r="HY30" s="73"/>
      <c r="HZ30" s="73"/>
      <c r="IA30" s="73"/>
      <c r="IB30" s="73"/>
      <c r="IC30" s="73"/>
      <c r="ID30" s="73"/>
      <c r="IE30" s="73"/>
      <c r="IF30" s="73"/>
      <c r="IG30" s="73"/>
      <c r="IH30" s="73"/>
      <c r="II30" s="73"/>
      <c r="IJ30" s="73"/>
      <c r="IK30" s="73"/>
      <c r="IL30" s="73"/>
      <c r="IM30" s="73"/>
      <c r="IN30" s="73"/>
      <c r="IO30" s="73"/>
      <c r="IP30" s="73"/>
      <c r="IQ30" s="73"/>
      <c r="IR30" s="73"/>
      <c r="IS30" s="73"/>
      <c r="IT30" s="73"/>
      <c r="IU30" s="73"/>
    </row>
    <row r="31" spans="1:255" s="12" customFormat="1" ht="15.6">
      <c r="A31" s="111" t="s">
        <v>121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73"/>
      <c r="DZ31" s="73"/>
      <c r="EA31" s="73"/>
      <c r="EB31" s="73"/>
      <c r="EC31" s="73"/>
      <c r="ED31" s="73"/>
      <c r="EE31" s="73"/>
      <c r="EF31" s="73"/>
      <c r="EG31" s="73"/>
      <c r="EH31" s="73"/>
      <c r="EI31" s="73"/>
      <c r="EJ31" s="73"/>
      <c r="EK31" s="73"/>
      <c r="EL31" s="73"/>
      <c r="EM31" s="73"/>
      <c r="EN31" s="73"/>
      <c r="EO31" s="73"/>
      <c r="EP31" s="73"/>
      <c r="EQ31" s="73"/>
      <c r="ER31" s="73"/>
      <c r="ES31" s="73"/>
      <c r="ET31" s="73"/>
      <c r="EU31" s="73"/>
      <c r="EV31" s="73"/>
      <c r="EW31" s="73"/>
      <c r="EX31" s="73"/>
      <c r="EY31" s="73"/>
      <c r="EZ31" s="73"/>
      <c r="FA31" s="73"/>
      <c r="FB31" s="73"/>
      <c r="FC31" s="73"/>
      <c r="FD31" s="73"/>
      <c r="FE31" s="73"/>
      <c r="FF31" s="73"/>
      <c r="FG31" s="73"/>
      <c r="FH31" s="73"/>
      <c r="FI31" s="73"/>
      <c r="FJ31" s="73"/>
      <c r="FK31" s="73"/>
      <c r="FL31" s="73"/>
      <c r="FM31" s="73"/>
      <c r="FN31" s="73"/>
      <c r="FO31" s="73"/>
      <c r="FP31" s="73"/>
      <c r="FQ31" s="73"/>
      <c r="FR31" s="73"/>
      <c r="FS31" s="73"/>
      <c r="FT31" s="73"/>
      <c r="FU31" s="73"/>
      <c r="FV31" s="73"/>
      <c r="FW31" s="73"/>
      <c r="FX31" s="73"/>
      <c r="FY31" s="73"/>
      <c r="FZ31" s="73"/>
      <c r="GA31" s="73"/>
      <c r="GB31" s="73"/>
      <c r="GC31" s="73"/>
      <c r="GD31" s="73"/>
      <c r="GE31" s="73"/>
      <c r="GF31" s="73"/>
      <c r="GG31" s="73"/>
      <c r="GH31" s="73"/>
      <c r="GI31" s="73"/>
      <c r="GJ31" s="73"/>
      <c r="GK31" s="73"/>
      <c r="GL31" s="73"/>
      <c r="GM31" s="73"/>
      <c r="GN31" s="73"/>
      <c r="GO31" s="73"/>
      <c r="GP31" s="73"/>
      <c r="GQ31" s="73"/>
      <c r="GR31" s="73"/>
      <c r="GS31" s="73"/>
      <c r="GT31" s="73"/>
      <c r="GU31" s="73"/>
      <c r="GV31" s="73"/>
      <c r="GW31" s="73"/>
      <c r="GX31" s="73"/>
      <c r="GY31" s="73"/>
      <c r="GZ31" s="73"/>
      <c r="HA31" s="73"/>
      <c r="HB31" s="73"/>
      <c r="HC31" s="73"/>
      <c r="HD31" s="73"/>
      <c r="HE31" s="73"/>
      <c r="HF31" s="73"/>
      <c r="HG31" s="73"/>
      <c r="HH31" s="73"/>
      <c r="HI31" s="73"/>
      <c r="HJ31" s="73"/>
      <c r="HK31" s="73"/>
      <c r="HL31" s="73"/>
      <c r="HM31" s="73"/>
      <c r="HN31" s="73"/>
      <c r="HO31" s="73"/>
      <c r="HP31" s="73"/>
      <c r="HQ31" s="73"/>
      <c r="HR31" s="73"/>
      <c r="HS31" s="73"/>
      <c r="HT31" s="73"/>
      <c r="HU31" s="73"/>
      <c r="HV31" s="73"/>
      <c r="HW31" s="73"/>
      <c r="HX31" s="73"/>
      <c r="HY31" s="73"/>
      <c r="HZ31" s="73"/>
      <c r="IA31" s="73"/>
      <c r="IB31" s="73"/>
      <c r="IC31" s="73"/>
      <c r="ID31" s="73"/>
      <c r="IE31" s="73"/>
      <c r="IF31" s="73"/>
      <c r="IG31" s="73"/>
      <c r="IH31" s="73"/>
      <c r="II31" s="73"/>
      <c r="IJ31" s="73"/>
      <c r="IK31" s="73"/>
      <c r="IL31" s="73"/>
      <c r="IM31" s="73"/>
      <c r="IN31" s="73"/>
      <c r="IO31" s="73"/>
      <c r="IP31" s="73"/>
      <c r="IQ31" s="73"/>
      <c r="IR31" s="73"/>
      <c r="IS31" s="73"/>
      <c r="IT31" s="73"/>
      <c r="IU31" s="73"/>
    </row>
    <row r="35" spans="1:6">
      <c r="A35" s="76" t="s">
        <v>122</v>
      </c>
      <c r="B35" s="77"/>
      <c r="C35" s="77"/>
      <c r="D35" s="78"/>
      <c r="F35" s="12"/>
    </row>
    <row r="36" spans="1:6" ht="17.45" thickBot="1">
      <c r="A36" s="79" t="s">
        <v>123</v>
      </c>
      <c r="B36" s="77"/>
      <c r="C36" s="77"/>
      <c r="D36" s="78"/>
      <c r="F36" s="80"/>
    </row>
    <row r="37" spans="1:6" ht="17.45" thickTop="1">
      <c r="A37" s="81" t="s">
        <v>89</v>
      </c>
      <c r="B37" s="82" t="s">
        <v>90</v>
      </c>
      <c r="C37" s="83" t="s">
        <v>91</v>
      </c>
      <c r="D37" s="86" t="s">
        <v>124</v>
      </c>
      <c r="E37" s="72"/>
      <c r="F37" s="12"/>
    </row>
    <row r="38" spans="1:6">
      <c r="A38" s="84" t="s">
        <v>125</v>
      </c>
      <c r="B38" s="85" t="s">
        <v>126</v>
      </c>
      <c r="C38" s="86">
        <v>46210</v>
      </c>
      <c r="D38" s="86">
        <f>C38+7</f>
        <v>46217</v>
      </c>
      <c r="E38" s="72"/>
      <c r="F38" s="12"/>
    </row>
    <row r="39" spans="1:6">
      <c r="A39" s="94" t="s">
        <v>127</v>
      </c>
      <c r="B39" s="85" t="s">
        <v>128</v>
      </c>
      <c r="C39" s="86">
        <f>C38+7</f>
        <v>46217</v>
      </c>
      <c r="D39" s="86">
        <f t="shared" ref="D39:D42" si="3">C39+7</f>
        <v>46224</v>
      </c>
      <c r="E39" s="72"/>
      <c r="F39" s="12"/>
    </row>
    <row r="40" spans="1:6">
      <c r="A40" s="84" t="s">
        <v>129</v>
      </c>
      <c r="B40" s="85" t="s">
        <v>130</v>
      </c>
      <c r="C40" s="86">
        <f>C39+7</f>
        <v>46224</v>
      </c>
      <c r="D40" s="86">
        <f t="shared" si="3"/>
        <v>46231</v>
      </c>
      <c r="E40" s="72"/>
      <c r="F40" s="12"/>
    </row>
    <row r="41" spans="1:6">
      <c r="A41" s="84" t="s">
        <v>131</v>
      </c>
      <c r="B41" s="85" t="s">
        <v>132</v>
      </c>
      <c r="C41" s="86">
        <f>+C40+7</f>
        <v>46231</v>
      </c>
      <c r="D41" s="86">
        <f t="shared" si="3"/>
        <v>46238</v>
      </c>
      <c r="E41" s="72"/>
      <c r="F41" s="12"/>
    </row>
    <row r="42" spans="1:6" ht="17.45" thickBot="1">
      <c r="A42" s="100" t="s">
        <v>133</v>
      </c>
      <c r="B42" s="85" t="s">
        <v>134</v>
      </c>
      <c r="C42" s="86">
        <f>C41+7</f>
        <v>46238</v>
      </c>
      <c r="D42" s="86">
        <f t="shared" si="3"/>
        <v>46245</v>
      </c>
      <c r="E42" s="72"/>
      <c r="F42" s="12"/>
    </row>
    <row r="43" spans="1:6" ht="17.45" thickTop="1">
      <c r="A43" s="112"/>
      <c r="B43" s="73"/>
      <c r="C43" s="73"/>
      <c r="D43" s="73"/>
      <c r="F43" s="12"/>
    </row>
    <row r="44" spans="1:6">
      <c r="A44" s="89" t="s">
        <v>135</v>
      </c>
      <c r="B44" s="73"/>
      <c r="C44" s="73"/>
      <c r="D44" s="73"/>
      <c r="F44" s="12"/>
    </row>
  </sheetData>
  <mergeCells count="1">
    <mergeCell ref="A2:F6"/>
  </mergeCells>
  <phoneticPr fontId="5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36869" r:id="rId3">
          <objectPr defaultSize="0" autoPict="0" r:id="rId4">
            <anchor moveWithCells="1" sizeWithCells="1">
              <from>
                <xdr:col>0</xdr:col>
                <xdr:colOff>419100</xdr:colOff>
                <xdr:row>20</xdr:row>
                <xdr:rowOff>0</xdr:rowOff>
              </from>
              <to>
                <xdr:col>1</xdr:col>
                <xdr:colOff>1699260</xdr:colOff>
                <xdr:row>20</xdr:row>
                <xdr:rowOff>0</xdr:rowOff>
              </to>
            </anchor>
          </objectPr>
        </oleObject>
      </mc:Choice>
      <mc:Fallback>
        <oleObject progId="PBrush" shapeId="36869" r:id="rId3"/>
      </mc:Fallback>
    </mc:AlternateContent>
    <mc:AlternateContent xmlns:mc="http://schemas.openxmlformats.org/markup-compatibility/2006">
      <mc:Choice Requires="x14">
        <oleObject progId="PBrush" shapeId="36870" r:id="rId5">
          <objectPr defaultSize="0" autoPict="0" r:id="rId4">
            <anchor moveWithCells="1" sizeWithCells="1">
              <from>
                <xdr:col>0</xdr:col>
                <xdr:colOff>198120</xdr:colOff>
                <xdr:row>1</xdr:row>
                <xdr:rowOff>38100</xdr:rowOff>
              </from>
              <to>
                <xdr:col>1</xdr:col>
                <xdr:colOff>1249680</xdr:colOff>
                <xdr:row>6</xdr:row>
                <xdr:rowOff>0</xdr:rowOff>
              </to>
            </anchor>
          </objectPr>
        </oleObject>
      </mc:Choice>
      <mc:Fallback>
        <oleObject progId="PBrush" shapeId="36870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DCA5A-CE48-4FD4-A40A-3C4EF31A3B38}">
  <dimension ref="A1:P12"/>
  <sheetViews>
    <sheetView workbookViewId="0">
      <selection activeCell="A17" sqref="A17"/>
    </sheetView>
  </sheetViews>
  <sheetFormatPr defaultRowHeight="13.9"/>
  <cols>
    <col min="1" max="1" width="32.875" customWidth="1"/>
    <col min="2" max="2" width="17" customWidth="1"/>
    <col min="3" max="4" width="9.5" customWidth="1"/>
    <col min="5" max="5" width="24" customWidth="1"/>
    <col min="6" max="6" width="23.625" customWidth="1"/>
    <col min="7" max="7" width="25.375" customWidth="1"/>
    <col min="8" max="10" width="11.875" customWidth="1"/>
    <col min="14" max="14" width="10.75" customWidth="1"/>
  </cols>
  <sheetData>
    <row r="1" spans="1:16" ht="25.9">
      <c r="A1" s="369" t="s">
        <v>136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1"/>
    </row>
    <row r="2" spans="1:16" ht="15">
      <c r="A2" s="372" t="s">
        <v>137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4"/>
    </row>
    <row r="3" spans="1:16" ht="15">
      <c r="A3" s="375" t="s">
        <v>138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7"/>
    </row>
    <row r="4" spans="1:16" ht="15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 ht="15.6">
      <c r="A5" s="378" t="s">
        <v>139</v>
      </c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</row>
    <row r="6" spans="1:16">
      <c r="A6" s="379" t="s">
        <v>21</v>
      </c>
      <c r="B6" s="381" t="s">
        <v>140</v>
      </c>
      <c r="C6" s="43" t="s">
        <v>26</v>
      </c>
      <c r="D6" s="49" t="s">
        <v>141</v>
      </c>
      <c r="E6" s="383" t="s">
        <v>142</v>
      </c>
      <c r="F6" s="383" t="s">
        <v>22</v>
      </c>
      <c r="G6" s="210" t="s">
        <v>143</v>
      </c>
      <c r="H6" s="385" t="s">
        <v>141</v>
      </c>
      <c r="I6" s="386"/>
      <c r="J6" s="386"/>
      <c r="K6" s="386"/>
      <c r="L6" s="386"/>
      <c r="M6" s="387"/>
    </row>
    <row r="7" spans="1:16">
      <c r="A7" s="380"/>
      <c r="B7" s="382"/>
      <c r="C7" s="44" t="s">
        <v>144</v>
      </c>
      <c r="D7" s="54" t="s">
        <v>145</v>
      </c>
      <c r="E7" s="384"/>
      <c r="F7" s="384"/>
      <c r="G7" s="44" t="s">
        <v>145</v>
      </c>
      <c r="H7" s="211" t="s">
        <v>146</v>
      </c>
      <c r="I7" s="211" t="s">
        <v>147</v>
      </c>
      <c r="J7" s="211" t="s">
        <v>148</v>
      </c>
      <c r="K7" s="211" t="s">
        <v>149</v>
      </c>
      <c r="L7" s="211" t="s">
        <v>150</v>
      </c>
      <c r="M7" s="298" t="s">
        <v>151</v>
      </c>
    </row>
    <row r="8" spans="1:16" ht="15">
      <c r="A8" s="452" t="s">
        <v>152</v>
      </c>
      <c r="B8" s="162" t="s">
        <v>153</v>
      </c>
      <c r="C8" s="50">
        <v>46207</v>
      </c>
      <c r="D8" s="299">
        <f>C8+9</f>
        <v>46216</v>
      </c>
      <c r="E8" s="52" t="s">
        <v>154</v>
      </c>
      <c r="F8" s="46" t="s">
        <v>155</v>
      </c>
      <c r="G8" s="300">
        <v>46222</v>
      </c>
      <c r="H8" s="45">
        <f>G8+31</f>
        <v>46253</v>
      </c>
      <c r="I8" s="45">
        <f>G8+34</f>
        <v>46256</v>
      </c>
      <c r="J8" s="45">
        <f>G8+38</f>
        <v>46260</v>
      </c>
      <c r="K8" s="45">
        <f>G8+41</f>
        <v>46263</v>
      </c>
      <c r="L8" s="45">
        <f>G8+45</f>
        <v>46267</v>
      </c>
      <c r="M8" s="301">
        <f>G8+50</f>
        <v>46272</v>
      </c>
    </row>
    <row r="9" spans="1:16" ht="15">
      <c r="A9" s="186" t="s">
        <v>156</v>
      </c>
      <c r="B9" s="162" t="s">
        <v>157</v>
      </c>
      <c r="C9" s="50">
        <f>C8+7</f>
        <v>46214</v>
      </c>
      <c r="D9" s="56">
        <f t="shared" ref="D9:D12" si="0">C9+9</f>
        <v>46223</v>
      </c>
      <c r="E9" s="302" t="s">
        <v>158</v>
      </c>
      <c r="F9" s="46" t="s">
        <v>159</v>
      </c>
      <c r="G9" s="45">
        <f>G8+7</f>
        <v>46229</v>
      </c>
      <c r="H9" s="45">
        <f t="shared" ref="H9:H12" si="1">G9+31</f>
        <v>46260</v>
      </c>
      <c r="I9" s="45">
        <f t="shared" ref="I9:I12" si="2">G9+34</f>
        <v>46263</v>
      </c>
      <c r="J9" s="45">
        <f t="shared" ref="J9:J12" si="3">G9+38</f>
        <v>46267</v>
      </c>
      <c r="K9" s="45">
        <f t="shared" ref="K9:K12" si="4">G9+47</f>
        <v>46276</v>
      </c>
      <c r="L9" s="45">
        <f t="shared" ref="L9:L12" si="5">G9+45</f>
        <v>46274</v>
      </c>
      <c r="M9" s="301">
        <f t="shared" ref="M9:M12" si="6">G9+50</f>
        <v>46279</v>
      </c>
    </row>
    <row r="10" spans="1:16" ht="15">
      <c r="A10" s="186" t="s">
        <v>160</v>
      </c>
      <c r="B10" s="162" t="s">
        <v>161</v>
      </c>
      <c r="C10" s="50">
        <f>C8+14</f>
        <v>46221</v>
      </c>
      <c r="D10" s="56">
        <f t="shared" si="0"/>
        <v>46230</v>
      </c>
      <c r="E10" s="52" t="s">
        <v>162</v>
      </c>
      <c r="F10" s="46" t="s">
        <v>163</v>
      </c>
      <c r="G10" s="45">
        <f t="shared" ref="G10:G12" si="7">G9+7</f>
        <v>46236</v>
      </c>
      <c r="H10" s="45">
        <f t="shared" si="1"/>
        <v>46267</v>
      </c>
      <c r="I10" s="45">
        <f t="shared" si="2"/>
        <v>46270</v>
      </c>
      <c r="J10" s="45">
        <f t="shared" si="3"/>
        <v>46274</v>
      </c>
      <c r="K10" s="45">
        <f t="shared" si="4"/>
        <v>46283</v>
      </c>
      <c r="L10" s="45">
        <f t="shared" si="5"/>
        <v>46281</v>
      </c>
      <c r="M10" s="301">
        <f t="shared" si="6"/>
        <v>46286</v>
      </c>
    </row>
    <row r="11" spans="1:16" ht="15">
      <c r="A11" s="452" t="s">
        <v>164</v>
      </c>
      <c r="B11" s="162" t="s">
        <v>165</v>
      </c>
      <c r="C11" s="50">
        <f>C8+21</f>
        <v>46228</v>
      </c>
      <c r="D11" s="56">
        <f t="shared" si="0"/>
        <v>46237</v>
      </c>
      <c r="E11" s="52" t="s">
        <v>166</v>
      </c>
      <c r="F11" s="46" t="s">
        <v>167</v>
      </c>
      <c r="G11" s="45">
        <f t="shared" si="7"/>
        <v>46243</v>
      </c>
      <c r="H11" s="45">
        <f t="shared" si="1"/>
        <v>46274</v>
      </c>
      <c r="I11" s="45">
        <f t="shared" si="2"/>
        <v>46277</v>
      </c>
      <c r="J11" s="45">
        <f t="shared" si="3"/>
        <v>46281</v>
      </c>
      <c r="K11" s="45">
        <f t="shared" si="4"/>
        <v>46290</v>
      </c>
      <c r="L11" s="45">
        <f t="shared" si="5"/>
        <v>46288</v>
      </c>
      <c r="M11" s="301">
        <f t="shared" si="6"/>
        <v>46293</v>
      </c>
    </row>
    <row r="12" spans="1:16" ht="14.25" customHeight="1">
      <c r="A12" s="187" t="s">
        <v>168</v>
      </c>
      <c r="B12" s="188" t="s">
        <v>169</v>
      </c>
      <c r="C12" s="105">
        <f>C9+21</f>
        <v>46235</v>
      </c>
      <c r="D12" s="106">
        <f t="shared" si="0"/>
        <v>46244</v>
      </c>
      <c r="E12" s="53" t="s">
        <v>170</v>
      </c>
      <c r="F12" s="48" t="s">
        <v>171</v>
      </c>
      <c r="G12" s="47">
        <f t="shared" si="7"/>
        <v>46250</v>
      </c>
      <c r="H12" s="47">
        <f t="shared" si="1"/>
        <v>46281</v>
      </c>
      <c r="I12" s="47">
        <f t="shared" si="2"/>
        <v>46284</v>
      </c>
      <c r="J12" s="47">
        <f t="shared" si="3"/>
        <v>46288</v>
      </c>
      <c r="K12" s="47">
        <f t="shared" si="4"/>
        <v>46297</v>
      </c>
      <c r="L12" s="47">
        <f t="shared" si="5"/>
        <v>46295</v>
      </c>
      <c r="M12" s="303">
        <f t="shared" si="6"/>
        <v>46300</v>
      </c>
    </row>
  </sheetData>
  <mergeCells count="9">
    <mergeCell ref="A1:P1"/>
    <mergeCell ref="A2:P2"/>
    <mergeCell ref="A3:P3"/>
    <mergeCell ref="A5:N5"/>
    <mergeCell ref="A6:A7"/>
    <mergeCell ref="B6:B7"/>
    <mergeCell ref="E6:E7"/>
    <mergeCell ref="F6:F7"/>
    <mergeCell ref="H6:M6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EDAE8-FE62-46A5-B9B7-A75422F79D1A}">
  <dimension ref="A1:O13"/>
  <sheetViews>
    <sheetView tabSelected="1" workbookViewId="0">
      <selection activeCell="A8" sqref="A8:B12"/>
    </sheetView>
  </sheetViews>
  <sheetFormatPr defaultRowHeight="13.9"/>
  <cols>
    <col min="1" max="1" width="32" customWidth="1"/>
    <col min="2" max="2" width="13.875" customWidth="1"/>
    <col min="5" max="5" width="25.125" customWidth="1"/>
    <col min="6" max="6" width="25.75" customWidth="1"/>
    <col min="7" max="7" width="25.5" customWidth="1"/>
    <col min="8" max="8" width="10.125" customWidth="1"/>
  </cols>
  <sheetData>
    <row r="1" spans="1:15" ht="22.9">
      <c r="A1" s="388" t="s">
        <v>172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90"/>
      <c r="N1" s="137"/>
      <c r="O1" s="107"/>
    </row>
    <row r="2" spans="1:15">
      <c r="A2" s="391" t="s">
        <v>137</v>
      </c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3"/>
      <c r="N2" s="144"/>
      <c r="O2" s="107"/>
    </row>
    <row r="3" spans="1:15">
      <c r="A3" s="394" t="s">
        <v>173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6"/>
      <c r="N3" s="144"/>
      <c r="O3" s="107"/>
    </row>
    <row r="4" spans="1:15">
      <c r="A4" s="107"/>
      <c r="B4" s="107"/>
      <c r="C4" s="107"/>
      <c r="D4" s="107"/>
      <c r="E4" s="107"/>
      <c r="F4" s="107"/>
      <c r="G4" s="107"/>
      <c r="H4" s="107"/>
      <c r="I4" s="145"/>
      <c r="J4" s="107"/>
      <c r="K4" s="107"/>
      <c r="L4" s="107"/>
      <c r="M4" s="107"/>
      <c r="N4" s="107"/>
      <c r="O4" s="107"/>
    </row>
    <row r="5" spans="1:15" ht="15.6">
      <c r="A5" s="378" t="s">
        <v>174</v>
      </c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107"/>
      <c r="N5" s="107"/>
      <c r="O5" s="107"/>
    </row>
    <row r="6" spans="1:15">
      <c r="A6" s="397" t="s">
        <v>21</v>
      </c>
      <c r="B6" s="399" t="s">
        <v>140</v>
      </c>
      <c r="C6" s="43" t="s">
        <v>26</v>
      </c>
      <c r="D6" s="49" t="s">
        <v>141</v>
      </c>
      <c r="E6" s="401" t="s">
        <v>142</v>
      </c>
      <c r="F6" s="401" t="s">
        <v>22</v>
      </c>
      <c r="G6" s="146" t="s">
        <v>26</v>
      </c>
      <c r="H6" s="401" t="s">
        <v>141</v>
      </c>
      <c r="I6" s="401"/>
      <c r="J6" s="401"/>
      <c r="K6" s="401"/>
      <c r="L6" s="401"/>
      <c r="M6" s="403"/>
      <c r="N6" s="107"/>
      <c r="O6" s="107"/>
    </row>
    <row r="7" spans="1:15">
      <c r="A7" s="398"/>
      <c r="B7" s="400"/>
      <c r="C7" s="44" t="s">
        <v>144</v>
      </c>
      <c r="D7" s="54" t="s">
        <v>145</v>
      </c>
      <c r="E7" s="402"/>
      <c r="F7" s="402"/>
      <c r="G7" s="147" t="s">
        <v>145</v>
      </c>
      <c r="H7" s="143" t="s">
        <v>175</v>
      </c>
      <c r="I7" s="143" t="s">
        <v>176</v>
      </c>
      <c r="J7" s="143" t="s">
        <v>177</v>
      </c>
      <c r="K7" s="143" t="s">
        <v>178</v>
      </c>
      <c r="L7" s="143" t="s">
        <v>179</v>
      </c>
      <c r="M7" s="148" t="s">
        <v>180</v>
      </c>
      <c r="N7" s="107"/>
      <c r="O7" s="107"/>
    </row>
    <row r="8" spans="1:15" ht="15">
      <c r="A8" s="452" t="s">
        <v>152</v>
      </c>
      <c r="B8" s="162" t="s">
        <v>153</v>
      </c>
      <c r="C8" s="50">
        <v>46207</v>
      </c>
      <c r="D8" s="56">
        <f>C8+9</f>
        <v>46216</v>
      </c>
      <c r="E8" s="52" t="s">
        <v>181</v>
      </c>
      <c r="F8" s="46" t="s">
        <v>182</v>
      </c>
      <c r="G8" s="149">
        <v>46219</v>
      </c>
      <c r="H8" s="42">
        <f>G8+29</f>
        <v>46248</v>
      </c>
      <c r="I8" s="42">
        <f>H8+2</f>
        <v>46250</v>
      </c>
      <c r="J8" s="42">
        <f>I8+3</f>
        <v>46253</v>
      </c>
      <c r="K8" s="42">
        <f t="shared" ref="K8:K12" si="0">J8+3</f>
        <v>46256</v>
      </c>
      <c r="L8" s="42">
        <f>K8+1</f>
        <v>46257</v>
      </c>
      <c r="M8" s="150">
        <f>K8+4</f>
        <v>46260</v>
      </c>
      <c r="N8" s="107"/>
      <c r="O8" s="107"/>
    </row>
    <row r="9" spans="1:15" ht="15">
      <c r="A9" s="186" t="s">
        <v>156</v>
      </c>
      <c r="B9" s="162" t="s">
        <v>157</v>
      </c>
      <c r="C9" s="50">
        <f>C8+7</f>
        <v>46214</v>
      </c>
      <c r="D9" s="56">
        <f t="shared" ref="D9:D12" si="1">C9+9</f>
        <v>46223</v>
      </c>
      <c r="E9" s="52" t="s">
        <v>183</v>
      </c>
      <c r="F9" s="46" t="s">
        <v>184</v>
      </c>
      <c r="G9" s="149">
        <f>G8+7</f>
        <v>46226</v>
      </c>
      <c r="H9" s="42">
        <f>G9+29</f>
        <v>46255</v>
      </c>
      <c r="I9" s="42">
        <f>H9+2</f>
        <v>46257</v>
      </c>
      <c r="J9" s="42">
        <f>I9+3</f>
        <v>46260</v>
      </c>
      <c r="K9" s="42">
        <f t="shared" si="0"/>
        <v>46263</v>
      </c>
      <c r="L9" s="42">
        <f>K9+1</f>
        <v>46264</v>
      </c>
      <c r="M9" s="150">
        <f>K9+4</f>
        <v>46267</v>
      </c>
      <c r="N9" s="107"/>
      <c r="O9" s="107"/>
    </row>
    <row r="10" spans="1:15" ht="15">
      <c r="A10" s="186" t="s">
        <v>160</v>
      </c>
      <c r="B10" s="162" t="s">
        <v>161</v>
      </c>
      <c r="C10" s="50">
        <f>C8+14</f>
        <v>46221</v>
      </c>
      <c r="D10" s="56">
        <f t="shared" si="1"/>
        <v>46230</v>
      </c>
      <c r="E10" s="52" t="s">
        <v>185</v>
      </c>
      <c r="F10" s="46" t="s">
        <v>186</v>
      </c>
      <c r="G10" s="149">
        <f>G9+7</f>
        <v>46233</v>
      </c>
      <c r="H10" s="42">
        <f t="shared" ref="H10:H12" si="2">G10+29</f>
        <v>46262</v>
      </c>
      <c r="I10" s="42">
        <f t="shared" ref="I10:I12" si="3">H10+2</f>
        <v>46264</v>
      </c>
      <c r="J10" s="42">
        <f t="shared" ref="J10:J12" si="4">I10+3</f>
        <v>46267</v>
      </c>
      <c r="K10" s="42">
        <f t="shared" si="0"/>
        <v>46270</v>
      </c>
      <c r="L10" s="42">
        <f t="shared" ref="L10:L12" si="5">K10+1</f>
        <v>46271</v>
      </c>
      <c r="M10" s="150">
        <f t="shared" ref="M10:M12" si="6">K10+4</f>
        <v>46274</v>
      </c>
      <c r="N10" s="107"/>
      <c r="O10" s="107"/>
    </row>
    <row r="11" spans="1:15" ht="15">
      <c r="A11" s="452" t="s">
        <v>164</v>
      </c>
      <c r="B11" s="162" t="s">
        <v>165</v>
      </c>
      <c r="C11" s="50">
        <f>C8+21</f>
        <v>46228</v>
      </c>
      <c r="D11" s="56">
        <f t="shared" si="1"/>
        <v>46237</v>
      </c>
      <c r="E11" s="52" t="s">
        <v>187</v>
      </c>
      <c r="F11" s="46" t="s">
        <v>188</v>
      </c>
      <c r="G11" s="149">
        <f>G10+7</f>
        <v>46240</v>
      </c>
      <c r="H11" s="42">
        <f t="shared" si="2"/>
        <v>46269</v>
      </c>
      <c r="I11" s="42">
        <f t="shared" si="3"/>
        <v>46271</v>
      </c>
      <c r="J11" s="42">
        <f t="shared" si="4"/>
        <v>46274</v>
      </c>
      <c r="K11" s="42">
        <f t="shared" si="0"/>
        <v>46277</v>
      </c>
      <c r="L11" s="42">
        <f t="shared" si="5"/>
        <v>46278</v>
      </c>
      <c r="M11" s="150">
        <f t="shared" si="6"/>
        <v>46281</v>
      </c>
      <c r="N11" s="107"/>
      <c r="O11" s="107"/>
    </row>
    <row r="12" spans="1:15" ht="15">
      <c r="A12" s="187" t="s">
        <v>168</v>
      </c>
      <c r="B12" s="188" t="s">
        <v>169</v>
      </c>
      <c r="C12" s="105">
        <f>C9+21</f>
        <v>46235</v>
      </c>
      <c r="D12" s="106">
        <f t="shared" si="1"/>
        <v>46244</v>
      </c>
      <c r="E12" s="53" t="s">
        <v>189</v>
      </c>
      <c r="F12" s="48" t="s">
        <v>190</v>
      </c>
      <c r="G12" s="151">
        <f t="shared" ref="G12" si="7">G11+7</f>
        <v>46247</v>
      </c>
      <c r="H12" s="152">
        <f t="shared" si="2"/>
        <v>46276</v>
      </c>
      <c r="I12" s="152">
        <f t="shared" si="3"/>
        <v>46278</v>
      </c>
      <c r="J12" s="152">
        <f t="shared" si="4"/>
        <v>46281</v>
      </c>
      <c r="K12" s="152">
        <f t="shared" si="0"/>
        <v>46284</v>
      </c>
      <c r="L12" s="152">
        <f t="shared" si="5"/>
        <v>46285</v>
      </c>
      <c r="M12" s="153">
        <f t="shared" si="6"/>
        <v>46288</v>
      </c>
      <c r="N12" s="107"/>
      <c r="O12" s="107"/>
    </row>
    <row r="13" spans="1:15">
      <c r="A13" s="107"/>
      <c r="B13" s="107"/>
      <c r="C13" s="107"/>
      <c r="D13" s="107"/>
      <c r="E13" s="107"/>
      <c r="F13" s="107"/>
      <c r="G13" s="107"/>
      <c r="H13" s="107"/>
      <c r="I13" s="145"/>
      <c r="J13" s="107"/>
      <c r="K13" s="107"/>
      <c r="L13" s="107"/>
      <c r="M13" s="107"/>
      <c r="N13" s="107"/>
      <c r="O13" s="107"/>
    </row>
  </sheetData>
  <mergeCells count="9">
    <mergeCell ref="A1:M1"/>
    <mergeCell ref="A2:M2"/>
    <mergeCell ref="A3:M3"/>
    <mergeCell ref="A5:L5"/>
    <mergeCell ref="A6:A7"/>
    <mergeCell ref="B6:B7"/>
    <mergeCell ref="E6:E7"/>
    <mergeCell ref="F6:F7"/>
    <mergeCell ref="H6:M6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5D12-D9AA-4FF8-8945-22ECA9B99ABD}">
  <dimension ref="A1:M64"/>
  <sheetViews>
    <sheetView topLeftCell="A13" workbookViewId="0">
      <selection activeCell="H33" sqref="H33"/>
    </sheetView>
  </sheetViews>
  <sheetFormatPr defaultRowHeight="14.45"/>
  <cols>
    <col min="1" max="1" width="33.75" style="7" customWidth="1"/>
    <col min="2" max="2" width="12.5" style="7" customWidth="1"/>
    <col min="3" max="3" width="11.375" style="7" customWidth="1"/>
    <col min="4" max="4" width="14.125" style="7" customWidth="1"/>
    <col min="5" max="5" width="17" style="7" customWidth="1"/>
    <col min="6" max="6" width="28.875" style="7" customWidth="1"/>
    <col min="7" max="7" width="15.5" style="7" customWidth="1"/>
    <col min="8" max="8" width="16.25" style="7" customWidth="1"/>
    <col min="9" max="9" width="20.375" style="7" customWidth="1"/>
    <col min="10" max="10" width="18.5" style="8" customWidth="1"/>
    <col min="11" max="11" width="19.375" style="8" customWidth="1"/>
    <col min="12" max="255" width="9" style="8"/>
    <col min="256" max="256" width="28" style="8" customWidth="1"/>
    <col min="257" max="257" width="9" style="8"/>
    <col min="258" max="258" width="8.875" style="8" bestFit="1" customWidth="1"/>
    <col min="259" max="262" width="13.5" style="8" bestFit="1" customWidth="1"/>
    <col min="263" max="265" width="15.25" style="8" customWidth="1"/>
    <col min="266" max="511" width="9" style="8"/>
    <col min="512" max="512" width="28" style="8" customWidth="1"/>
    <col min="513" max="513" width="9" style="8"/>
    <col min="514" max="514" width="8.875" style="8" bestFit="1" customWidth="1"/>
    <col min="515" max="518" width="13.5" style="8" bestFit="1" customWidth="1"/>
    <col min="519" max="521" width="15.25" style="8" customWidth="1"/>
    <col min="522" max="767" width="9" style="8"/>
    <col min="768" max="768" width="28" style="8" customWidth="1"/>
    <col min="769" max="769" width="9" style="8"/>
    <col min="770" max="770" width="8.875" style="8" bestFit="1" customWidth="1"/>
    <col min="771" max="774" width="13.5" style="8" bestFit="1" customWidth="1"/>
    <col min="775" max="777" width="15.25" style="8" customWidth="1"/>
    <col min="778" max="1023" width="9" style="8"/>
    <col min="1024" max="1024" width="28" style="8" customWidth="1"/>
    <col min="1025" max="1025" width="9" style="8"/>
    <col min="1026" max="1026" width="8.875" style="8" bestFit="1" customWidth="1"/>
    <col min="1027" max="1030" width="13.5" style="8" bestFit="1" customWidth="1"/>
    <col min="1031" max="1033" width="15.25" style="8" customWidth="1"/>
    <col min="1034" max="1279" width="9" style="8"/>
    <col min="1280" max="1280" width="28" style="8" customWidth="1"/>
    <col min="1281" max="1281" width="9" style="8"/>
    <col min="1282" max="1282" width="8.875" style="8" bestFit="1" customWidth="1"/>
    <col min="1283" max="1286" width="13.5" style="8" bestFit="1" customWidth="1"/>
    <col min="1287" max="1289" width="15.25" style="8" customWidth="1"/>
    <col min="1290" max="1535" width="9" style="8"/>
    <col min="1536" max="1536" width="28" style="8" customWidth="1"/>
    <col min="1537" max="1537" width="9" style="8"/>
    <col min="1538" max="1538" width="8.875" style="8" bestFit="1" customWidth="1"/>
    <col min="1539" max="1542" width="13.5" style="8" bestFit="1" customWidth="1"/>
    <col min="1543" max="1545" width="15.25" style="8" customWidth="1"/>
    <col min="1546" max="1791" width="9" style="8"/>
    <col min="1792" max="1792" width="28" style="8" customWidth="1"/>
    <col min="1793" max="1793" width="9" style="8"/>
    <col min="1794" max="1794" width="8.875" style="8" bestFit="1" customWidth="1"/>
    <col min="1795" max="1798" width="13.5" style="8" bestFit="1" customWidth="1"/>
    <col min="1799" max="1801" width="15.25" style="8" customWidth="1"/>
    <col min="1802" max="2047" width="9" style="8"/>
    <col min="2048" max="2048" width="28" style="8" customWidth="1"/>
    <col min="2049" max="2049" width="9" style="8"/>
    <col min="2050" max="2050" width="8.875" style="8" bestFit="1" customWidth="1"/>
    <col min="2051" max="2054" width="13.5" style="8" bestFit="1" customWidth="1"/>
    <col min="2055" max="2057" width="15.25" style="8" customWidth="1"/>
    <col min="2058" max="2303" width="9" style="8"/>
    <col min="2304" max="2304" width="28" style="8" customWidth="1"/>
    <col min="2305" max="2305" width="9" style="8"/>
    <col min="2306" max="2306" width="8.875" style="8" bestFit="1" customWidth="1"/>
    <col min="2307" max="2310" width="13.5" style="8" bestFit="1" customWidth="1"/>
    <col min="2311" max="2313" width="15.25" style="8" customWidth="1"/>
    <col min="2314" max="2559" width="9" style="8"/>
    <col min="2560" max="2560" width="28" style="8" customWidth="1"/>
    <col min="2561" max="2561" width="9" style="8"/>
    <col min="2562" max="2562" width="8.875" style="8" bestFit="1" customWidth="1"/>
    <col min="2563" max="2566" width="13.5" style="8" bestFit="1" customWidth="1"/>
    <col min="2567" max="2569" width="15.25" style="8" customWidth="1"/>
    <col min="2570" max="2815" width="9" style="8"/>
    <col min="2816" max="2816" width="28" style="8" customWidth="1"/>
    <col min="2817" max="2817" width="9" style="8"/>
    <col min="2818" max="2818" width="8.875" style="8" bestFit="1" customWidth="1"/>
    <col min="2819" max="2822" width="13.5" style="8" bestFit="1" customWidth="1"/>
    <col min="2823" max="2825" width="15.25" style="8" customWidth="1"/>
    <col min="2826" max="3071" width="9" style="8"/>
    <col min="3072" max="3072" width="28" style="8" customWidth="1"/>
    <col min="3073" max="3073" width="9" style="8"/>
    <col min="3074" max="3074" width="8.875" style="8" bestFit="1" customWidth="1"/>
    <col min="3075" max="3078" width="13.5" style="8" bestFit="1" customWidth="1"/>
    <col min="3079" max="3081" width="15.25" style="8" customWidth="1"/>
    <col min="3082" max="3327" width="9" style="8"/>
    <col min="3328" max="3328" width="28" style="8" customWidth="1"/>
    <col min="3329" max="3329" width="9" style="8"/>
    <col min="3330" max="3330" width="8.875" style="8" bestFit="1" customWidth="1"/>
    <col min="3331" max="3334" width="13.5" style="8" bestFit="1" customWidth="1"/>
    <col min="3335" max="3337" width="15.25" style="8" customWidth="1"/>
    <col min="3338" max="3583" width="9" style="8"/>
    <col min="3584" max="3584" width="28" style="8" customWidth="1"/>
    <col min="3585" max="3585" width="9" style="8"/>
    <col min="3586" max="3586" width="8.875" style="8" bestFit="1" customWidth="1"/>
    <col min="3587" max="3590" width="13.5" style="8" bestFit="1" customWidth="1"/>
    <col min="3591" max="3593" width="15.25" style="8" customWidth="1"/>
    <col min="3594" max="3839" width="9" style="8"/>
    <col min="3840" max="3840" width="28" style="8" customWidth="1"/>
    <col min="3841" max="3841" width="9" style="8"/>
    <col min="3842" max="3842" width="8.875" style="8" bestFit="1" customWidth="1"/>
    <col min="3843" max="3846" width="13.5" style="8" bestFit="1" customWidth="1"/>
    <col min="3847" max="3849" width="15.25" style="8" customWidth="1"/>
    <col min="3850" max="4095" width="9" style="8"/>
    <col min="4096" max="4096" width="28" style="8" customWidth="1"/>
    <col min="4097" max="4097" width="9" style="8"/>
    <col min="4098" max="4098" width="8.875" style="8" bestFit="1" customWidth="1"/>
    <col min="4099" max="4102" width="13.5" style="8" bestFit="1" customWidth="1"/>
    <col min="4103" max="4105" width="15.25" style="8" customWidth="1"/>
    <col min="4106" max="4351" width="9" style="8"/>
    <col min="4352" max="4352" width="28" style="8" customWidth="1"/>
    <col min="4353" max="4353" width="9" style="8"/>
    <col min="4354" max="4354" width="8.875" style="8" bestFit="1" customWidth="1"/>
    <col min="4355" max="4358" width="13.5" style="8" bestFit="1" customWidth="1"/>
    <col min="4359" max="4361" width="15.25" style="8" customWidth="1"/>
    <col min="4362" max="4607" width="9" style="8"/>
    <col min="4608" max="4608" width="28" style="8" customWidth="1"/>
    <col min="4609" max="4609" width="9" style="8"/>
    <col min="4610" max="4610" width="8.875" style="8" bestFit="1" customWidth="1"/>
    <col min="4611" max="4614" width="13.5" style="8" bestFit="1" customWidth="1"/>
    <col min="4615" max="4617" width="15.25" style="8" customWidth="1"/>
    <col min="4618" max="4863" width="9" style="8"/>
    <col min="4864" max="4864" width="28" style="8" customWidth="1"/>
    <col min="4865" max="4865" width="9" style="8"/>
    <col min="4866" max="4866" width="8.875" style="8" bestFit="1" customWidth="1"/>
    <col min="4867" max="4870" width="13.5" style="8" bestFit="1" customWidth="1"/>
    <col min="4871" max="4873" width="15.25" style="8" customWidth="1"/>
    <col min="4874" max="5119" width="9" style="8"/>
    <col min="5120" max="5120" width="28" style="8" customWidth="1"/>
    <col min="5121" max="5121" width="9" style="8"/>
    <col min="5122" max="5122" width="8.875" style="8" bestFit="1" customWidth="1"/>
    <col min="5123" max="5126" width="13.5" style="8" bestFit="1" customWidth="1"/>
    <col min="5127" max="5129" width="15.25" style="8" customWidth="1"/>
    <col min="5130" max="5375" width="9" style="8"/>
    <col min="5376" max="5376" width="28" style="8" customWidth="1"/>
    <col min="5377" max="5377" width="9" style="8"/>
    <col min="5378" max="5378" width="8.875" style="8" bestFit="1" customWidth="1"/>
    <col min="5379" max="5382" width="13.5" style="8" bestFit="1" customWidth="1"/>
    <col min="5383" max="5385" width="15.25" style="8" customWidth="1"/>
    <col min="5386" max="5631" width="9" style="8"/>
    <col min="5632" max="5632" width="28" style="8" customWidth="1"/>
    <col min="5633" max="5633" width="9" style="8"/>
    <col min="5634" max="5634" width="8.875" style="8" bestFit="1" customWidth="1"/>
    <col min="5635" max="5638" width="13.5" style="8" bestFit="1" customWidth="1"/>
    <col min="5639" max="5641" width="15.25" style="8" customWidth="1"/>
    <col min="5642" max="5887" width="9" style="8"/>
    <col min="5888" max="5888" width="28" style="8" customWidth="1"/>
    <col min="5889" max="5889" width="9" style="8"/>
    <col min="5890" max="5890" width="8.875" style="8" bestFit="1" customWidth="1"/>
    <col min="5891" max="5894" width="13.5" style="8" bestFit="1" customWidth="1"/>
    <col min="5895" max="5897" width="15.25" style="8" customWidth="1"/>
    <col min="5898" max="6143" width="9" style="8"/>
    <col min="6144" max="6144" width="28" style="8" customWidth="1"/>
    <col min="6145" max="6145" width="9" style="8"/>
    <col min="6146" max="6146" width="8.875" style="8" bestFit="1" customWidth="1"/>
    <col min="6147" max="6150" width="13.5" style="8" bestFit="1" customWidth="1"/>
    <col min="6151" max="6153" width="15.25" style="8" customWidth="1"/>
    <col min="6154" max="6399" width="9" style="8"/>
    <col min="6400" max="6400" width="28" style="8" customWidth="1"/>
    <col min="6401" max="6401" width="9" style="8"/>
    <col min="6402" max="6402" width="8.875" style="8" bestFit="1" customWidth="1"/>
    <col min="6403" max="6406" width="13.5" style="8" bestFit="1" customWidth="1"/>
    <col min="6407" max="6409" width="15.25" style="8" customWidth="1"/>
    <col min="6410" max="6655" width="9" style="8"/>
    <col min="6656" max="6656" width="28" style="8" customWidth="1"/>
    <col min="6657" max="6657" width="9" style="8"/>
    <col min="6658" max="6658" width="8.875" style="8" bestFit="1" customWidth="1"/>
    <col min="6659" max="6662" width="13.5" style="8" bestFit="1" customWidth="1"/>
    <col min="6663" max="6665" width="15.25" style="8" customWidth="1"/>
    <col min="6666" max="6911" width="9" style="8"/>
    <col min="6912" max="6912" width="28" style="8" customWidth="1"/>
    <col min="6913" max="6913" width="9" style="8"/>
    <col min="6914" max="6914" width="8.875" style="8" bestFit="1" customWidth="1"/>
    <col min="6915" max="6918" width="13.5" style="8" bestFit="1" customWidth="1"/>
    <col min="6919" max="6921" width="15.25" style="8" customWidth="1"/>
    <col min="6922" max="7167" width="9" style="8"/>
    <col min="7168" max="7168" width="28" style="8" customWidth="1"/>
    <col min="7169" max="7169" width="9" style="8"/>
    <col min="7170" max="7170" width="8.875" style="8" bestFit="1" customWidth="1"/>
    <col min="7171" max="7174" width="13.5" style="8" bestFit="1" customWidth="1"/>
    <col min="7175" max="7177" width="15.25" style="8" customWidth="1"/>
    <col min="7178" max="7423" width="9" style="8"/>
    <col min="7424" max="7424" width="28" style="8" customWidth="1"/>
    <col min="7425" max="7425" width="9" style="8"/>
    <col min="7426" max="7426" width="8.875" style="8" bestFit="1" customWidth="1"/>
    <col min="7427" max="7430" width="13.5" style="8" bestFit="1" customWidth="1"/>
    <col min="7431" max="7433" width="15.25" style="8" customWidth="1"/>
    <col min="7434" max="7679" width="9" style="8"/>
    <col min="7680" max="7680" width="28" style="8" customWidth="1"/>
    <col min="7681" max="7681" width="9" style="8"/>
    <col min="7682" max="7682" width="8.875" style="8" bestFit="1" customWidth="1"/>
    <col min="7683" max="7686" width="13.5" style="8" bestFit="1" customWidth="1"/>
    <col min="7687" max="7689" width="15.25" style="8" customWidth="1"/>
    <col min="7690" max="7935" width="9" style="8"/>
    <col min="7936" max="7936" width="28" style="8" customWidth="1"/>
    <col min="7937" max="7937" width="9" style="8"/>
    <col min="7938" max="7938" width="8.875" style="8" bestFit="1" customWidth="1"/>
    <col min="7939" max="7942" width="13.5" style="8" bestFit="1" customWidth="1"/>
    <col min="7943" max="7945" width="15.25" style="8" customWidth="1"/>
    <col min="7946" max="8191" width="9" style="8"/>
    <col min="8192" max="8192" width="28" style="8" customWidth="1"/>
    <col min="8193" max="8193" width="9" style="8"/>
    <col min="8194" max="8194" width="8.875" style="8" bestFit="1" customWidth="1"/>
    <col min="8195" max="8198" width="13.5" style="8" bestFit="1" customWidth="1"/>
    <col min="8199" max="8201" width="15.25" style="8" customWidth="1"/>
    <col min="8202" max="8447" width="9" style="8"/>
    <col min="8448" max="8448" width="28" style="8" customWidth="1"/>
    <col min="8449" max="8449" width="9" style="8"/>
    <col min="8450" max="8450" width="8.875" style="8" bestFit="1" customWidth="1"/>
    <col min="8451" max="8454" width="13.5" style="8" bestFit="1" customWidth="1"/>
    <col min="8455" max="8457" width="15.25" style="8" customWidth="1"/>
    <col min="8458" max="8703" width="9" style="8"/>
    <col min="8704" max="8704" width="28" style="8" customWidth="1"/>
    <col min="8705" max="8705" width="9" style="8"/>
    <col min="8706" max="8706" width="8.875" style="8" bestFit="1" customWidth="1"/>
    <col min="8707" max="8710" width="13.5" style="8" bestFit="1" customWidth="1"/>
    <col min="8711" max="8713" width="15.25" style="8" customWidth="1"/>
    <col min="8714" max="8959" width="9" style="8"/>
    <col min="8960" max="8960" width="28" style="8" customWidth="1"/>
    <col min="8961" max="8961" width="9" style="8"/>
    <col min="8962" max="8962" width="8.875" style="8" bestFit="1" customWidth="1"/>
    <col min="8963" max="8966" width="13.5" style="8" bestFit="1" customWidth="1"/>
    <col min="8967" max="8969" width="15.25" style="8" customWidth="1"/>
    <col min="8970" max="9215" width="9" style="8"/>
    <col min="9216" max="9216" width="28" style="8" customWidth="1"/>
    <col min="9217" max="9217" width="9" style="8"/>
    <col min="9218" max="9218" width="8.875" style="8" bestFit="1" customWidth="1"/>
    <col min="9219" max="9222" width="13.5" style="8" bestFit="1" customWidth="1"/>
    <col min="9223" max="9225" width="15.25" style="8" customWidth="1"/>
    <col min="9226" max="9471" width="9" style="8"/>
    <col min="9472" max="9472" width="28" style="8" customWidth="1"/>
    <col min="9473" max="9473" width="9" style="8"/>
    <col min="9474" max="9474" width="8.875" style="8" bestFit="1" customWidth="1"/>
    <col min="9475" max="9478" width="13.5" style="8" bestFit="1" customWidth="1"/>
    <col min="9479" max="9481" width="15.25" style="8" customWidth="1"/>
    <col min="9482" max="9727" width="9" style="8"/>
    <col min="9728" max="9728" width="28" style="8" customWidth="1"/>
    <col min="9729" max="9729" width="9" style="8"/>
    <col min="9730" max="9730" width="8.875" style="8" bestFit="1" customWidth="1"/>
    <col min="9731" max="9734" width="13.5" style="8" bestFit="1" customWidth="1"/>
    <col min="9735" max="9737" width="15.25" style="8" customWidth="1"/>
    <col min="9738" max="9983" width="9" style="8"/>
    <col min="9984" max="9984" width="28" style="8" customWidth="1"/>
    <col min="9985" max="9985" width="9" style="8"/>
    <col min="9986" max="9986" width="8.875" style="8" bestFit="1" customWidth="1"/>
    <col min="9987" max="9990" width="13.5" style="8" bestFit="1" customWidth="1"/>
    <col min="9991" max="9993" width="15.25" style="8" customWidth="1"/>
    <col min="9994" max="10239" width="9" style="8"/>
    <col min="10240" max="10240" width="28" style="8" customWidth="1"/>
    <col min="10241" max="10241" width="9" style="8"/>
    <col min="10242" max="10242" width="8.875" style="8" bestFit="1" customWidth="1"/>
    <col min="10243" max="10246" width="13.5" style="8" bestFit="1" customWidth="1"/>
    <col min="10247" max="10249" width="15.25" style="8" customWidth="1"/>
    <col min="10250" max="10495" width="9" style="8"/>
    <col min="10496" max="10496" width="28" style="8" customWidth="1"/>
    <col min="10497" max="10497" width="9" style="8"/>
    <col min="10498" max="10498" width="8.875" style="8" bestFit="1" customWidth="1"/>
    <col min="10499" max="10502" width="13.5" style="8" bestFit="1" customWidth="1"/>
    <col min="10503" max="10505" width="15.25" style="8" customWidth="1"/>
    <col min="10506" max="10751" width="9" style="8"/>
    <col min="10752" max="10752" width="28" style="8" customWidth="1"/>
    <col min="10753" max="10753" width="9" style="8"/>
    <col min="10754" max="10754" width="8.875" style="8" bestFit="1" customWidth="1"/>
    <col min="10755" max="10758" width="13.5" style="8" bestFit="1" customWidth="1"/>
    <col min="10759" max="10761" width="15.25" style="8" customWidth="1"/>
    <col min="10762" max="11007" width="9" style="8"/>
    <col min="11008" max="11008" width="28" style="8" customWidth="1"/>
    <col min="11009" max="11009" width="9" style="8"/>
    <col min="11010" max="11010" width="8.875" style="8" bestFit="1" customWidth="1"/>
    <col min="11011" max="11014" width="13.5" style="8" bestFit="1" customWidth="1"/>
    <col min="11015" max="11017" width="15.25" style="8" customWidth="1"/>
    <col min="11018" max="11263" width="9" style="8"/>
    <col min="11264" max="11264" width="28" style="8" customWidth="1"/>
    <col min="11265" max="11265" width="9" style="8"/>
    <col min="11266" max="11266" width="8.875" style="8" bestFit="1" customWidth="1"/>
    <col min="11267" max="11270" width="13.5" style="8" bestFit="1" customWidth="1"/>
    <col min="11271" max="11273" width="15.25" style="8" customWidth="1"/>
    <col min="11274" max="11519" width="9" style="8"/>
    <col min="11520" max="11520" width="28" style="8" customWidth="1"/>
    <col min="11521" max="11521" width="9" style="8"/>
    <col min="11522" max="11522" width="8.875" style="8" bestFit="1" customWidth="1"/>
    <col min="11523" max="11526" width="13.5" style="8" bestFit="1" customWidth="1"/>
    <col min="11527" max="11529" width="15.25" style="8" customWidth="1"/>
    <col min="11530" max="11775" width="9" style="8"/>
    <col min="11776" max="11776" width="28" style="8" customWidth="1"/>
    <col min="11777" max="11777" width="9" style="8"/>
    <col min="11778" max="11778" width="8.875" style="8" bestFit="1" customWidth="1"/>
    <col min="11779" max="11782" width="13.5" style="8" bestFit="1" customWidth="1"/>
    <col min="11783" max="11785" width="15.25" style="8" customWidth="1"/>
    <col min="11786" max="12031" width="9" style="8"/>
    <col min="12032" max="12032" width="28" style="8" customWidth="1"/>
    <col min="12033" max="12033" width="9" style="8"/>
    <col min="12034" max="12034" width="8.875" style="8" bestFit="1" customWidth="1"/>
    <col min="12035" max="12038" width="13.5" style="8" bestFit="1" customWidth="1"/>
    <col min="12039" max="12041" width="15.25" style="8" customWidth="1"/>
    <col min="12042" max="12287" width="9" style="8"/>
    <col min="12288" max="12288" width="28" style="8" customWidth="1"/>
    <col min="12289" max="12289" width="9" style="8"/>
    <col min="12290" max="12290" width="8.875" style="8" bestFit="1" customWidth="1"/>
    <col min="12291" max="12294" width="13.5" style="8" bestFit="1" customWidth="1"/>
    <col min="12295" max="12297" width="15.25" style="8" customWidth="1"/>
    <col min="12298" max="12543" width="9" style="8"/>
    <col min="12544" max="12544" width="28" style="8" customWidth="1"/>
    <col min="12545" max="12545" width="9" style="8"/>
    <col min="12546" max="12546" width="8.875" style="8" bestFit="1" customWidth="1"/>
    <col min="12547" max="12550" width="13.5" style="8" bestFit="1" customWidth="1"/>
    <col min="12551" max="12553" width="15.25" style="8" customWidth="1"/>
    <col min="12554" max="12799" width="9" style="8"/>
    <col min="12800" max="12800" width="28" style="8" customWidth="1"/>
    <col min="12801" max="12801" width="9" style="8"/>
    <col min="12802" max="12802" width="8.875" style="8" bestFit="1" customWidth="1"/>
    <col min="12803" max="12806" width="13.5" style="8" bestFit="1" customWidth="1"/>
    <col min="12807" max="12809" width="15.25" style="8" customWidth="1"/>
    <col min="12810" max="13055" width="9" style="8"/>
    <col min="13056" max="13056" width="28" style="8" customWidth="1"/>
    <col min="13057" max="13057" width="9" style="8"/>
    <col min="13058" max="13058" width="8.875" style="8" bestFit="1" customWidth="1"/>
    <col min="13059" max="13062" width="13.5" style="8" bestFit="1" customWidth="1"/>
    <col min="13063" max="13065" width="15.25" style="8" customWidth="1"/>
    <col min="13066" max="13311" width="9" style="8"/>
    <col min="13312" max="13312" width="28" style="8" customWidth="1"/>
    <col min="13313" max="13313" width="9" style="8"/>
    <col min="13314" max="13314" width="8.875" style="8" bestFit="1" customWidth="1"/>
    <col min="13315" max="13318" width="13.5" style="8" bestFit="1" customWidth="1"/>
    <col min="13319" max="13321" width="15.25" style="8" customWidth="1"/>
    <col min="13322" max="13567" width="9" style="8"/>
    <col min="13568" max="13568" width="28" style="8" customWidth="1"/>
    <col min="13569" max="13569" width="9" style="8"/>
    <col min="13570" max="13570" width="8.875" style="8" bestFit="1" customWidth="1"/>
    <col min="13571" max="13574" width="13.5" style="8" bestFit="1" customWidth="1"/>
    <col min="13575" max="13577" width="15.25" style="8" customWidth="1"/>
    <col min="13578" max="13823" width="9" style="8"/>
    <col min="13824" max="13824" width="28" style="8" customWidth="1"/>
    <col min="13825" max="13825" width="9" style="8"/>
    <col min="13826" max="13826" width="8.875" style="8" bestFit="1" customWidth="1"/>
    <col min="13827" max="13830" width="13.5" style="8" bestFit="1" customWidth="1"/>
    <col min="13831" max="13833" width="15.25" style="8" customWidth="1"/>
    <col min="13834" max="14079" width="9" style="8"/>
    <col min="14080" max="14080" width="28" style="8" customWidth="1"/>
    <col min="14081" max="14081" width="9" style="8"/>
    <col min="14082" max="14082" width="8.875" style="8" bestFit="1" customWidth="1"/>
    <col min="14083" max="14086" width="13.5" style="8" bestFit="1" customWidth="1"/>
    <col min="14087" max="14089" width="15.25" style="8" customWidth="1"/>
    <col min="14090" max="14335" width="9" style="8"/>
    <col min="14336" max="14336" width="28" style="8" customWidth="1"/>
    <col min="14337" max="14337" width="9" style="8"/>
    <col min="14338" max="14338" width="8.875" style="8" bestFit="1" customWidth="1"/>
    <col min="14339" max="14342" width="13.5" style="8" bestFit="1" customWidth="1"/>
    <col min="14343" max="14345" width="15.25" style="8" customWidth="1"/>
    <col min="14346" max="14591" width="9" style="8"/>
    <col min="14592" max="14592" width="28" style="8" customWidth="1"/>
    <col min="14593" max="14593" width="9" style="8"/>
    <col min="14594" max="14594" width="8.875" style="8" bestFit="1" customWidth="1"/>
    <col min="14595" max="14598" width="13.5" style="8" bestFit="1" customWidth="1"/>
    <col min="14599" max="14601" width="15.25" style="8" customWidth="1"/>
    <col min="14602" max="14847" width="9" style="8"/>
    <col min="14848" max="14848" width="28" style="8" customWidth="1"/>
    <col min="14849" max="14849" width="9" style="8"/>
    <col min="14850" max="14850" width="8.875" style="8" bestFit="1" customWidth="1"/>
    <col min="14851" max="14854" width="13.5" style="8" bestFit="1" customWidth="1"/>
    <col min="14855" max="14857" width="15.25" style="8" customWidth="1"/>
    <col min="14858" max="15103" width="9" style="8"/>
    <col min="15104" max="15104" width="28" style="8" customWidth="1"/>
    <col min="15105" max="15105" width="9" style="8"/>
    <col min="15106" max="15106" width="8.875" style="8" bestFit="1" customWidth="1"/>
    <col min="15107" max="15110" width="13.5" style="8" bestFit="1" customWidth="1"/>
    <col min="15111" max="15113" width="15.25" style="8" customWidth="1"/>
    <col min="15114" max="15359" width="9" style="8"/>
    <col min="15360" max="15360" width="28" style="8" customWidth="1"/>
    <col min="15361" max="15361" width="9" style="8"/>
    <col min="15362" max="15362" width="8.875" style="8" bestFit="1" customWidth="1"/>
    <col min="15363" max="15366" width="13.5" style="8" bestFit="1" customWidth="1"/>
    <col min="15367" max="15369" width="15.25" style="8" customWidth="1"/>
    <col min="15370" max="15615" width="9" style="8"/>
    <col min="15616" max="15616" width="28" style="8" customWidth="1"/>
    <col min="15617" max="15617" width="9" style="8"/>
    <col min="15618" max="15618" width="8.875" style="8" bestFit="1" customWidth="1"/>
    <col min="15619" max="15622" width="13.5" style="8" bestFit="1" customWidth="1"/>
    <col min="15623" max="15625" width="15.25" style="8" customWidth="1"/>
    <col min="15626" max="15871" width="9" style="8"/>
    <col min="15872" max="15872" width="28" style="8" customWidth="1"/>
    <col min="15873" max="15873" width="9" style="8"/>
    <col min="15874" max="15874" width="8.875" style="8" bestFit="1" customWidth="1"/>
    <col min="15875" max="15878" width="13.5" style="8" bestFit="1" customWidth="1"/>
    <col min="15879" max="15881" width="15.25" style="8" customWidth="1"/>
    <col min="15882" max="16127" width="9" style="8"/>
    <col min="16128" max="16128" width="28" style="8" customWidth="1"/>
    <col min="16129" max="16129" width="9" style="8"/>
    <col min="16130" max="16130" width="8.875" style="8" bestFit="1" customWidth="1"/>
    <col min="16131" max="16134" width="13.5" style="8" bestFit="1" customWidth="1"/>
    <col min="16135" max="16137" width="15.25" style="8" customWidth="1"/>
    <col min="16138" max="16384" width="9" style="8"/>
  </cols>
  <sheetData>
    <row r="1" spans="1:13" s="5" customFormat="1" ht="25.9">
      <c r="A1" s="413" t="s">
        <v>191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</row>
    <row r="2" spans="1:13" s="5" customFormat="1" ht="17.45">
      <c r="A2" s="415" t="s">
        <v>192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</row>
    <row r="3" spans="1:13" s="5" customFormat="1" ht="17.45">
      <c r="A3" s="415" t="s">
        <v>193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</row>
    <row r="4" spans="1:13" s="5" customFormat="1" ht="17.45">
      <c r="A4" s="415" t="s">
        <v>194</v>
      </c>
      <c r="B4" s="416"/>
      <c r="C4" s="416"/>
      <c r="D4" s="416"/>
      <c r="E4" s="416"/>
      <c r="F4" s="416"/>
      <c r="G4" s="416"/>
      <c r="H4" s="416"/>
      <c r="I4" s="416"/>
      <c r="J4" s="416"/>
      <c r="K4" s="416"/>
    </row>
    <row r="5" spans="1:13" s="5" customFormat="1" ht="24" customHeight="1">
      <c r="A5" s="113"/>
      <c r="B5" s="114"/>
      <c r="C5" s="114"/>
      <c r="D5" s="114"/>
      <c r="E5" s="114"/>
      <c r="F5" s="114"/>
      <c r="G5" s="114"/>
      <c r="H5" s="114"/>
      <c r="I5" s="115"/>
    </row>
    <row r="6" spans="1:13" s="5" customFormat="1" ht="19.899999999999999">
      <c r="A6" s="128" t="s">
        <v>195</v>
      </c>
      <c r="B6" s="7"/>
      <c r="C6" s="7"/>
      <c r="D6" s="7"/>
      <c r="E6" s="7"/>
      <c r="F6" s="7"/>
      <c r="G6" s="7"/>
      <c r="H6" s="7"/>
      <c r="I6" s="7"/>
      <c r="M6" s="138"/>
    </row>
    <row r="7" spans="1:13" s="5" customFormat="1" ht="19.5" customHeight="1">
      <c r="A7" s="129" t="s">
        <v>196</v>
      </c>
      <c r="B7" s="104"/>
      <c r="C7" s="104"/>
      <c r="D7" s="104"/>
      <c r="E7" s="104"/>
      <c r="F7" s="104"/>
      <c r="G7" s="113"/>
      <c r="H7" s="8"/>
      <c r="I7" s="8"/>
      <c r="J7" s="8"/>
      <c r="K7" s="8"/>
      <c r="L7" s="8"/>
      <c r="M7" s="139"/>
    </row>
    <row r="8" spans="1:13" s="5" customFormat="1" ht="14.25" customHeight="1">
      <c r="A8" s="349" t="s">
        <v>21</v>
      </c>
      <c r="B8" s="351" t="s">
        <v>22</v>
      </c>
      <c r="C8" s="351" t="s">
        <v>197</v>
      </c>
      <c r="D8" s="154" t="s">
        <v>198</v>
      </c>
      <c r="E8" s="417" t="s">
        <v>199</v>
      </c>
      <c r="F8" s="418"/>
      <c r="I8" s="10"/>
      <c r="M8" s="138"/>
    </row>
    <row r="9" spans="1:13" s="5" customFormat="1" ht="14.25" customHeight="1">
      <c r="A9" s="350"/>
      <c r="B9" s="352"/>
      <c r="C9" s="352"/>
      <c r="D9" s="352" t="s">
        <v>200</v>
      </c>
      <c r="E9" s="156" t="s">
        <v>201</v>
      </c>
      <c r="F9" s="157" t="s">
        <v>202</v>
      </c>
      <c r="I9" s="8"/>
      <c r="J9" s="158"/>
      <c r="K9" s="158"/>
      <c r="L9" s="158"/>
      <c r="M9" s="138"/>
    </row>
    <row r="10" spans="1:13" s="5" customFormat="1" ht="14.25" customHeight="1">
      <c r="A10" s="350"/>
      <c r="B10" s="352"/>
      <c r="C10" s="352"/>
      <c r="D10" s="352"/>
      <c r="E10" s="159" t="s">
        <v>203</v>
      </c>
      <c r="F10" s="160" t="s">
        <v>204</v>
      </c>
      <c r="M10" s="138"/>
    </row>
    <row r="11" spans="1:13" s="5" customFormat="1" ht="18.600000000000001" customHeight="1">
      <c r="A11" s="161" t="s">
        <v>205</v>
      </c>
      <c r="B11" s="162" t="s">
        <v>206</v>
      </c>
      <c r="C11" s="163" t="s">
        <v>207</v>
      </c>
      <c r="D11" s="164">
        <v>46204</v>
      </c>
      <c r="E11" s="164">
        <f>D11+38</f>
        <v>46242</v>
      </c>
      <c r="F11" s="165">
        <f>D11+41</f>
        <v>46245</v>
      </c>
      <c r="G11" s="6"/>
      <c r="H11" s="6"/>
      <c r="I11" s="129"/>
      <c r="J11" s="166"/>
      <c r="K11" s="166"/>
      <c r="L11" s="166"/>
      <c r="M11" s="138"/>
    </row>
    <row r="12" spans="1:13" s="5" customFormat="1" ht="16.899999999999999" customHeight="1">
      <c r="A12" s="167" t="s">
        <v>208</v>
      </c>
      <c r="B12" s="162" t="s">
        <v>209</v>
      </c>
      <c r="C12" s="163" t="s">
        <v>207</v>
      </c>
      <c r="D12" s="164">
        <f>D11+7</f>
        <v>46211</v>
      </c>
      <c r="E12" s="164">
        <f>SUM(D12+38)</f>
        <v>46249</v>
      </c>
      <c r="F12" s="165">
        <f>SUM(D12+41)</f>
        <v>46252</v>
      </c>
      <c r="M12" s="138"/>
    </row>
    <row r="13" spans="1:13" s="5" customFormat="1" ht="16.899999999999999" customHeight="1">
      <c r="A13" s="167" t="s">
        <v>210</v>
      </c>
      <c r="B13" s="162" t="s">
        <v>211</v>
      </c>
      <c r="C13" s="163" t="s">
        <v>207</v>
      </c>
      <c r="D13" s="164">
        <f>D12+7</f>
        <v>46218</v>
      </c>
      <c r="E13" s="164">
        <f>SUM(D13+38)</f>
        <v>46256</v>
      </c>
      <c r="F13" s="165">
        <f>SUM(D13+41)</f>
        <v>46259</v>
      </c>
      <c r="M13" s="138"/>
    </row>
    <row r="14" spans="1:13" s="5" customFormat="1" ht="16.899999999999999" customHeight="1">
      <c r="A14" s="161" t="s">
        <v>212</v>
      </c>
      <c r="B14" s="162" t="s">
        <v>213</v>
      </c>
      <c r="C14" s="163" t="s">
        <v>207</v>
      </c>
      <c r="D14" s="164">
        <f>D13+7</f>
        <v>46225</v>
      </c>
      <c r="E14" s="164">
        <f>SUM(D14+38)</f>
        <v>46263</v>
      </c>
      <c r="F14" s="165">
        <f>SUM(D14+41)</f>
        <v>46266</v>
      </c>
      <c r="M14" s="138"/>
    </row>
    <row r="15" spans="1:13" s="5" customFormat="1" ht="17.45" customHeight="1">
      <c r="A15" s="168" t="s">
        <v>214</v>
      </c>
      <c r="B15" s="169" t="s">
        <v>215</v>
      </c>
      <c r="C15" s="170" t="s">
        <v>207</v>
      </c>
      <c r="D15" s="171">
        <f>D14+7</f>
        <v>46232</v>
      </c>
      <c r="E15" s="171">
        <f>SUM(D15+38)</f>
        <v>46270</v>
      </c>
      <c r="F15" s="172">
        <f>SUM(D15+41)</f>
        <v>46273</v>
      </c>
      <c r="M15" s="138"/>
    </row>
    <row r="16" spans="1:13" s="5" customFormat="1" ht="15.6" customHeight="1">
      <c r="A16" s="7"/>
      <c r="B16" s="7"/>
      <c r="C16" s="7"/>
      <c r="D16" s="7"/>
      <c r="E16" s="7"/>
      <c r="F16" s="7"/>
      <c r="G16" s="7"/>
      <c r="H16" s="7"/>
      <c r="I16" s="7"/>
      <c r="J16" s="8"/>
      <c r="K16" s="8"/>
      <c r="L16" s="8"/>
      <c r="M16" s="138"/>
    </row>
    <row r="17" spans="1:13" s="5" customFormat="1" ht="19.899999999999999" customHeight="1">
      <c r="A17" s="128" t="s">
        <v>216</v>
      </c>
      <c r="B17" s="173"/>
      <c r="C17" s="173"/>
      <c r="D17" s="173"/>
      <c r="E17" s="173"/>
      <c r="F17" s="173"/>
      <c r="G17" s="174"/>
      <c r="H17" s="174"/>
      <c r="I17" s="115"/>
      <c r="J17" s="115"/>
      <c r="M17" s="138"/>
    </row>
    <row r="18" spans="1:13" ht="18" customHeight="1">
      <c r="A18" s="129" t="s">
        <v>217</v>
      </c>
      <c r="B18" s="104"/>
      <c r="C18" s="104"/>
      <c r="D18" s="104"/>
      <c r="E18" s="104"/>
      <c r="F18" s="104"/>
      <c r="G18" s="113"/>
      <c r="H18" s="113"/>
      <c r="I18" s="8"/>
      <c r="M18" s="139"/>
    </row>
    <row r="19" spans="1:13" s="5" customFormat="1" ht="14.25" customHeight="1">
      <c r="A19" s="407" t="s">
        <v>21</v>
      </c>
      <c r="B19" s="409" t="s">
        <v>22</v>
      </c>
      <c r="C19" s="409" t="s">
        <v>23</v>
      </c>
      <c r="D19" s="133" t="s">
        <v>6</v>
      </c>
      <c r="E19" s="133" t="s">
        <v>218</v>
      </c>
      <c r="F19" s="409" t="s">
        <v>59</v>
      </c>
      <c r="G19" s="411" t="s">
        <v>5</v>
      </c>
      <c r="H19" s="133" t="s">
        <v>26</v>
      </c>
      <c r="I19" s="175" t="s">
        <v>141</v>
      </c>
      <c r="J19" s="176" t="s">
        <v>199</v>
      </c>
      <c r="K19" s="8"/>
      <c r="L19" s="8"/>
      <c r="M19" s="138"/>
    </row>
    <row r="20" spans="1:13" s="5" customFormat="1" ht="17.45" customHeight="1">
      <c r="A20" s="408"/>
      <c r="B20" s="410"/>
      <c r="C20" s="410"/>
      <c r="D20" s="131" t="s">
        <v>219</v>
      </c>
      <c r="E20" s="131" t="s">
        <v>220</v>
      </c>
      <c r="F20" s="410"/>
      <c r="G20" s="412"/>
      <c r="H20" s="177" t="s">
        <v>145</v>
      </c>
      <c r="I20" s="178" t="s">
        <v>221</v>
      </c>
      <c r="J20" s="179" t="s">
        <v>222</v>
      </c>
      <c r="K20" s="8"/>
      <c r="L20" s="8"/>
      <c r="M20" s="138"/>
    </row>
    <row r="21" spans="1:13" s="5" customFormat="1" ht="16.899999999999999" customHeight="1">
      <c r="A21" s="452" t="s">
        <v>152</v>
      </c>
      <c r="B21" s="162" t="s">
        <v>153</v>
      </c>
      <c r="C21" s="163" t="s">
        <v>223</v>
      </c>
      <c r="D21" s="181">
        <v>46207</v>
      </c>
      <c r="E21" s="181">
        <f>D21+9</f>
        <v>46216</v>
      </c>
      <c r="F21" s="132" t="s">
        <v>224</v>
      </c>
      <c r="G21" s="182" t="s">
        <v>225</v>
      </c>
      <c r="H21" s="183">
        <f>E21+4</f>
        <v>46220</v>
      </c>
      <c r="I21" s="184">
        <f>H21+31</f>
        <v>46251</v>
      </c>
      <c r="J21" s="185">
        <f>I21+7</f>
        <v>46258</v>
      </c>
      <c r="K21" s="8"/>
      <c r="L21" s="8"/>
      <c r="M21" s="138"/>
    </row>
    <row r="22" spans="1:13" s="6" customFormat="1" ht="16.149999999999999" customHeight="1">
      <c r="A22" s="186" t="s">
        <v>156</v>
      </c>
      <c r="B22" s="162" t="s">
        <v>157</v>
      </c>
      <c r="C22" s="163" t="s">
        <v>223</v>
      </c>
      <c r="D22" s="181">
        <f>D21+7</f>
        <v>46214</v>
      </c>
      <c r="E22" s="181">
        <f t="shared" ref="E22:E25" si="0">D22+9</f>
        <v>46223</v>
      </c>
      <c r="F22" s="132" t="s">
        <v>226</v>
      </c>
      <c r="G22" s="182" t="s">
        <v>227</v>
      </c>
      <c r="H22" s="183">
        <f t="shared" ref="H22:H25" si="1">E22+4</f>
        <v>46227</v>
      </c>
      <c r="I22" s="181">
        <f t="shared" ref="I22:I25" si="2">H22+31</f>
        <v>46258</v>
      </c>
      <c r="J22" s="185">
        <f t="shared" ref="J22:J25" si="3">I22+7</f>
        <v>46265</v>
      </c>
      <c r="K22" s="8"/>
      <c r="L22" s="8"/>
      <c r="M22" s="130" t="s">
        <v>228</v>
      </c>
    </row>
    <row r="23" spans="1:13" s="5" customFormat="1" ht="16.899999999999999" customHeight="1">
      <c r="A23" s="186" t="s">
        <v>160</v>
      </c>
      <c r="B23" s="162" t="s">
        <v>161</v>
      </c>
      <c r="C23" s="163" t="s">
        <v>223</v>
      </c>
      <c r="D23" s="181">
        <f>D22+7</f>
        <v>46221</v>
      </c>
      <c r="E23" s="181">
        <f t="shared" si="0"/>
        <v>46230</v>
      </c>
      <c r="F23" s="132" t="s">
        <v>229</v>
      </c>
      <c r="G23" s="182" t="s">
        <v>230</v>
      </c>
      <c r="H23" s="183">
        <f t="shared" si="1"/>
        <v>46234</v>
      </c>
      <c r="I23" s="181">
        <f t="shared" si="2"/>
        <v>46265</v>
      </c>
      <c r="J23" s="185">
        <f t="shared" si="3"/>
        <v>46272</v>
      </c>
      <c r="K23" s="8"/>
      <c r="L23" s="8"/>
      <c r="M23" s="138"/>
    </row>
    <row r="24" spans="1:13" s="5" customFormat="1" ht="16.899999999999999" customHeight="1">
      <c r="A24" s="452" t="s">
        <v>164</v>
      </c>
      <c r="B24" s="162" t="s">
        <v>165</v>
      </c>
      <c r="C24" s="163" t="s">
        <v>223</v>
      </c>
      <c r="D24" s="181">
        <f>D23+7</f>
        <v>46228</v>
      </c>
      <c r="E24" s="181">
        <f t="shared" si="0"/>
        <v>46237</v>
      </c>
      <c r="F24" s="132" t="s">
        <v>231</v>
      </c>
      <c r="G24" s="182" t="s">
        <v>232</v>
      </c>
      <c r="H24" s="183">
        <f t="shared" si="1"/>
        <v>46241</v>
      </c>
      <c r="I24" s="181">
        <f t="shared" si="2"/>
        <v>46272</v>
      </c>
      <c r="J24" s="185">
        <f t="shared" si="3"/>
        <v>46279</v>
      </c>
      <c r="K24" s="8"/>
      <c r="L24" s="8"/>
      <c r="M24" s="138"/>
    </row>
    <row r="25" spans="1:13" s="5" customFormat="1" ht="16.899999999999999" customHeight="1">
      <c r="A25" s="187" t="s">
        <v>168</v>
      </c>
      <c r="B25" s="188" t="s">
        <v>169</v>
      </c>
      <c r="C25" s="189" t="s">
        <v>223</v>
      </c>
      <c r="D25" s="190">
        <f>D24+7</f>
        <v>46235</v>
      </c>
      <c r="E25" s="190">
        <f t="shared" si="0"/>
        <v>46244</v>
      </c>
      <c r="F25" s="294" t="s">
        <v>233</v>
      </c>
      <c r="G25" s="191" t="s">
        <v>234</v>
      </c>
      <c r="H25" s="192">
        <f t="shared" si="1"/>
        <v>46248</v>
      </c>
      <c r="I25" s="190">
        <f t="shared" si="2"/>
        <v>46279</v>
      </c>
      <c r="J25" s="193">
        <f t="shared" si="3"/>
        <v>46286</v>
      </c>
      <c r="K25" s="8"/>
      <c r="L25" s="8"/>
      <c r="M25" s="138"/>
    </row>
    <row r="26" spans="1:13" s="5" customFormat="1" ht="15.6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8"/>
      <c r="L26" s="8"/>
      <c r="M26" s="138"/>
    </row>
    <row r="27" spans="1:13" ht="19.899999999999999" customHeight="1">
      <c r="A27" s="128" t="s">
        <v>235</v>
      </c>
      <c r="B27" s="173"/>
      <c r="C27" s="173"/>
      <c r="D27" s="173"/>
      <c r="E27" s="173"/>
      <c r="F27" s="173"/>
      <c r="G27" s="174"/>
      <c r="H27" s="174"/>
      <c r="I27" s="115"/>
      <c r="J27" s="115"/>
      <c r="K27" s="5"/>
      <c r="L27" s="5"/>
      <c r="M27" s="139"/>
    </row>
    <row r="28" spans="1:13" ht="18.600000000000001" customHeight="1">
      <c r="A28" s="129" t="s">
        <v>217</v>
      </c>
      <c r="B28" s="104"/>
      <c r="C28" s="104"/>
      <c r="D28" s="104"/>
      <c r="E28" s="104"/>
      <c r="F28" s="104"/>
      <c r="G28" s="113"/>
      <c r="H28" s="113"/>
      <c r="I28" s="8"/>
      <c r="M28" s="138"/>
    </row>
    <row r="29" spans="1:13" ht="16.149999999999999" customHeight="1">
      <c r="A29" s="349" t="s">
        <v>21</v>
      </c>
      <c r="B29" s="351" t="s">
        <v>22</v>
      </c>
      <c r="C29" s="351" t="s">
        <v>23</v>
      </c>
      <c r="D29" s="154" t="s">
        <v>6</v>
      </c>
      <c r="E29" s="154" t="s">
        <v>218</v>
      </c>
      <c r="F29" s="351" t="s">
        <v>59</v>
      </c>
      <c r="G29" s="351" t="s">
        <v>5</v>
      </c>
      <c r="H29" s="295" t="s">
        <v>26</v>
      </c>
      <c r="I29" s="296" t="s">
        <v>141</v>
      </c>
      <c r="J29" s="154" t="s">
        <v>199</v>
      </c>
      <c r="K29" s="155" t="s">
        <v>199</v>
      </c>
      <c r="M29" s="139"/>
    </row>
    <row r="30" spans="1:13" ht="15" customHeight="1">
      <c r="A30" s="350"/>
      <c r="B30" s="352"/>
      <c r="C30" s="352"/>
      <c r="D30" s="159" t="s">
        <v>219</v>
      </c>
      <c r="E30" s="159" t="s">
        <v>220</v>
      </c>
      <c r="F30" s="352"/>
      <c r="G30" s="352"/>
      <c r="H30" s="177" t="s">
        <v>145</v>
      </c>
      <c r="I30" s="178" t="s">
        <v>236</v>
      </c>
      <c r="J30" s="195" t="s">
        <v>237</v>
      </c>
      <c r="K30" s="202" t="s">
        <v>238</v>
      </c>
      <c r="M30" s="139"/>
    </row>
    <row r="31" spans="1:13" ht="14.25" customHeight="1">
      <c r="A31" s="452" t="s">
        <v>152</v>
      </c>
      <c r="B31" s="162" t="s">
        <v>153</v>
      </c>
      <c r="C31" s="163" t="s">
        <v>223</v>
      </c>
      <c r="D31" s="181">
        <v>46207</v>
      </c>
      <c r="E31" s="181">
        <f>D31+9</f>
        <v>46216</v>
      </c>
      <c r="F31" s="162" t="s">
        <v>239</v>
      </c>
      <c r="G31" s="162" t="s">
        <v>240</v>
      </c>
      <c r="H31" s="196">
        <f>E31+6</f>
        <v>46222</v>
      </c>
      <c r="I31" s="184">
        <f>H31+33</f>
        <v>46255</v>
      </c>
      <c r="J31" s="181">
        <f>I31+7</f>
        <v>46262</v>
      </c>
      <c r="K31" s="204">
        <f>J31+5</f>
        <v>46267</v>
      </c>
      <c r="M31" s="139"/>
    </row>
    <row r="32" spans="1:13" ht="16.149999999999999" customHeight="1">
      <c r="A32" s="186" t="s">
        <v>156</v>
      </c>
      <c r="B32" s="162" t="s">
        <v>157</v>
      </c>
      <c r="C32" s="163" t="s">
        <v>223</v>
      </c>
      <c r="D32" s="181">
        <f>D31+7</f>
        <v>46214</v>
      </c>
      <c r="E32" s="181">
        <f t="shared" ref="E32:E35" si="4">D32+9</f>
        <v>46223</v>
      </c>
      <c r="F32" s="162" t="s">
        <v>241</v>
      </c>
      <c r="G32" s="162" t="s">
        <v>242</v>
      </c>
      <c r="H32" s="196">
        <f t="shared" ref="H32:H35" si="5">E32+6</f>
        <v>46229</v>
      </c>
      <c r="I32" s="181">
        <f t="shared" ref="I32:I35" si="6">H32+33</f>
        <v>46262</v>
      </c>
      <c r="J32" s="181">
        <f t="shared" ref="J32:J35" si="7">I32+7</f>
        <v>46269</v>
      </c>
      <c r="K32" s="204">
        <f t="shared" ref="K32:K35" si="8">J32+5</f>
        <v>46274</v>
      </c>
      <c r="M32" s="139"/>
    </row>
    <row r="33" spans="1:13" ht="16.149999999999999" customHeight="1">
      <c r="A33" s="186" t="s">
        <v>160</v>
      </c>
      <c r="B33" s="162" t="s">
        <v>161</v>
      </c>
      <c r="C33" s="163" t="s">
        <v>223</v>
      </c>
      <c r="D33" s="181">
        <f>D32+7</f>
        <v>46221</v>
      </c>
      <c r="E33" s="181">
        <f t="shared" si="4"/>
        <v>46230</v>
      </c>
      <c r="F33" s="162" t="s">
        <v>243</v>
      </c>
      <c r="G33" s="162" t="s">
        <v>244</v>
      </c>
      <c r="H33" s="196">
        <f t="shared" si="5"/>
        <v>46236</v>
      </c>
      <c r="I33" s="181">
        <f t="shared" si="6"/>
        <v>46269</v>
      </c>
      <c r="J33" s="181">
        <f t="shared" si="7"/>
        <v>46276</v>
      </c>
      <c r="K33" s="204">
        <f t="shared" si="8"/>
        <v>46281</v>
      </c>
      <c r="M33" s="139"/>
    </row>
    <row r="34" spans="1:13" ht="16.149999999999999" customHeight="1">
      <c r="A34" s="452" t="s">
        <v>164</v>
      </c>
      <c r="B34" s="162" t="s">
        <v>165</v>
      </c>
      <c r="C34" s="163" t="s">
        <v>223</v>
      </c>
      <c r="D34" s="181">
        <f>D33+7</f>
        <v>46228</v>
      </c>
      <c r="E34" s="181">
        <f t="shared" si="4"/>
        <v>46237</v>
      </c>
      <c r="F34" s="162" t="s">
        <v>245</v>
      </c>
      <c r="G34" s="162" t="s">
        <v>246</v>
      </c>
      <c r="H34" s="196">
        <f t="shared" si="5"/>
        <v>46243</v>
      </c>
      <c r="I34" s="181">
        <f t="shared" si="6"/>
        <v>46276</v>
      </c>
      <c r="J34" s="181">
        <f t="shared" si="7"/>
        <v>46283</v>
      </c>
      <c r="K34" s="204">
        <f t="shared" si="8"/>
        <v>46288</v>
      </c>
      <c r="M34" s="139"/>
    </row>
    <row r="35" spans="1:13" ht="16.149999999999999" customHeight="1">
      <c r="A35" s="187" t="s">
        <v>168</v>
      </c>
      <c r="B35" s="188" t="s">
        <v>169</v>
      </c>
      <c r="C35" s="170" t="s">
        <v>223</v>
      </c>
      <c r="D35" s="206">
        <f>D34+7</f>
        <v>46235</v>
      </c>
      <c r="E35" s="206">
        <f t="shared" si="4"/>
        <v>46244</v>
      </c>
      <c r="F35" s="297" t="s">
        <v>247</v>
      </c>
      <c r="G35" s="169" t="s">
        <v>248</v>
      </c>
      <c r="H35" s="207">
        <f t="shared" si="5"/>
        <v>46250</v>
      </c>
      <c r="I35" s="206">
        <f t="shared" si="6"/>
        <v>46283</v>
      </c>
      <c r="J35" s="206">
        <f t="shared" si="7"/>
        <v>46290</v>
      </c>
      <c r="K35" s="208">
        <f t="shared" si="8"/>
        <v>46295</v>
      </c>
      <c r="M35" s="139"/>
    </row>
    <row r="36" spans="1:13" ht="14.45" customHeight="1">
      <c r="J36" s="7"/>
      <c r="M36" s="139"/>
    </row>
    <row r="37" spans="1:13" ht="19.899999999999999" customHeight="1">
      <c r="A37" s="128" t="s">
        <v>249</v>
      </c>
      <c r="B37" s="173"/>
      <c r="C37" s="173"/>
      <c r="D37" s="173"/>
      <c r="E37" s="173"/>
      <c r="F37" s="173"/>
      <c r="G37" s="174"/>
      <c r="H37" s="174"/>
      <c r="I37" s="115"/>
      <c r="J37" s="115"/>
      <c r="K37" s="5"/>
      <c r="L37" s="5"/>
      <c r="M37" s="139"/>
    </row>
    <row r="38" spans="1:13" ht="18" customHeight="1">
      <c r="A38" s="129" t="s">
        <v>217</v>
      </c>
      <c r="B38" s="104"/>
      <c r="C38" s="104"/>
      <c r="D38" s="104"/>
      <c r="E38" s="104"/>
      <c r="F38" s="104"/>
      <c r="G38" s="113"/>
      <c r="H38" s="113"/>
      <c r="I38" s="8"/>
      <c r="M38" s="139"/>
    </row>
    <row r="39" spans="1:13" ht="16.149999999999999" customHeight="1">
      <c r="A39" s="407" t="s">
        <v>21</v>
      </c>
      <c r="B39" s="409" t="s">
        <v>22</v>
      </c>
      <c r="C39" s="409" t="s">
        <v>23</v>
      </c>
      <c r="D39" s="133" t="s">
        <v>6</v>
      </c>
      <c r="E39" s="133" t="s">
        <v>218</v>
      </c>
      <c r="F39" s="409" t="s">
        <v>59</v>
      </c>
      <c r="G39" s="411" t="s">
        <v>5</v>
      </c>
      <c r="H39" s="133" t="s">
        <v>26</v>
      </c>
      <c r="I39" s="175" t="s">
        <v>141</v>
      </c>
      <c r="J39" s="176" t="s">
        <v>199</v>
      </c>
    </row>
    <row r="40" spans="1:13" ht="16.149999999999999" customHeight="1">
      <c r="A40" s="408"/>
      <c r="B40" s="410"/>
      <c r="C40" s="410"/>
      <c r="D40" s="131" t="s">
        <v>219</v>
      </c>
      <c r="E40" s="131" t="s">
        <v>220</v>
      </c>
      <c r="F40" s="410"/>
      <c r="G40" s="412"/>
      <c r="H40" s="177" t="s">
        <v>145</v>
      </c>
      <c r="I40" s="178" t="s">
        <v>250</v>
      </c>
      <c r="J40" s="179" t="s">
        <v>251</v>
      </c>
    </row>
    <row r="41" spans="1:13" ht="16.149999999999999" customHeight="1">
      <c r="A41" s="452" t="s">
        <v>152</v>
      </c>
      <c r="B41" s="162" t="s">
        <v>153</v>
      </c>
      <c r="C41" s="163" t="s">
        <v>223</v>
      </c>
      <c r="D41" s="181">
        <v>46207</v>
      </c>
      <c r="E41" s="181">
        <f>D41+9</f>
        <v>46216</v>
      </c>
      <c r="F41" s="132" t="s">
        <v>252</v>
      </c>
      <c r="G41" s="182" t="s">
        <v>253</v>
      </c>
      <c r="H41" s="196">
        <f t="shared" ref="H41:H44" si="9">E41+9</f>
        <v>46225</v>
      </c>
      <c r="I41" s="184">
        <f>H41+31</f>
        <v>46256</v>
      </c>
      <c r="J41" s="185">
        <f>I41+5</f>
        <v>46261</v>
      </c>
    </row>
    <row r="42" spans="1:13" ht="16.149999999999999" customHeight="1">
      <c r="A42" s="186" t="s">
        <v>156</v>
      </c>
      <c r="B42" s="162" t="s">
        <v>157</v>
      </c>
      <c r="C42" s="163" t="s">
        <v>223</v>
      </c>
      <c r="D42" s="181">
        <f>D41+7</f>
        <v>46214</v>
      </c>
      <c r="E42" s="181">
        <f t="shared" ref="E42:E45" si="10">D42+9</f>
        <v>46223</v>
      </c>
      <c r="F42" s="132" t="s">
        <v>254</v>
      </c>
      <c r="G42" s="182" t="s">
        <v>255</v>
      </c>
      <c r="H42" s="196">
        <f t="shared" si="9"/>
        <v>46232</v>
      </c>
      <c r="I42" s="181">
        <f>H42+31</f>
        <v>46263</v>
      </c>
      <c r="J42" s="185">
        <f t="shared" ref="J42:J45" si="11">I42+5</f>
        <v>46268</v>
      </c>
    </row>
    <row r="43" spans="1:13" ht="16.149999999999999" customHeight="1">
      <c r="A43" s="186" t="s">
        <v>160</v>
      </c>
      <c r="B43" s="162" t="s">
        <v>161</v>
      </c>
      <c r="C43" s="163" t="s">
        <v>223</v>
      </c>
      <c r="D43" s="181">
        <f>D42+7</f>
        <v>46221</v>
      </c>
      <c r="E43" s="181">
        <f t="shared" si="10"/>
        <v>46230</v>
      </c>
      <c r="F43" s="132" t="s">
        <v>256</v>
      </c>
      <c r="G43" s="182" t="s">
        <v>257</v>
      </c>
      <c r="H43" s="196">
        <f t="shared" si="9"/>
        <v>46239</v>
      </c>
      <c r="I43" s="181">
        <f t="shared" ref="I43:I45" si="12">H43+31</f>
        <v>46270</v>
      </c>
      <c r="J43" s="185">
        <f t="shared" si="11"/>
        <v>46275</v>
      </c>
    </row>
    <row r="44" spans="1:13" ht="16.149999999999999" customHeight="1">
      <c r="A44" s="452" t="s">
        <v>164</v>
      </c>
      <c r="B44" s="162" t="s">
        <v>165</v>
      </c>
      <c r="C44" s="163" t="s">
        <v>223</v>
      </c>
      <c r="D44" s="181">
        <f>D43+7</f>
        <v>46228</v>
      </c>
      <c r="E44" s="181">
        <f t="shared" si="10"/>
        <v>46237</v>
      </c>
      <c r="F44" s="132" t="s">
        <v>258</v>
      </c>
      <c r="G44" s="182" t="s">
        <v>259</v>
      </c>
      <c r="H44" s="196">
        <f t="shared" si="9"/>
        <v>46246</v>
      </c>
      <c r="I44" s="181">
        <f t="shared" si="12"/>
        <v>46277</v>
      </c>
      <c r="J44" s="185">
        <f t="shared" si="11"/>
        <v>46282</v>
      </c>
    </row>
    <row r="45" spans="1:13" ht="16.149999999999999" customHeight="1">
      <c r="A45" s="187" t="s">
        <v>168</v>
      </c>
      <c r="B45" s="188" t="s">
        <v>169</v>
      </c>
      <c r="C45" s="189" t="s">
        <v>223</v>
      </c>
      <c r="D45" s="190">
        <f>D44+7</f>
        <v>46235</v>
      </c>
      <c r="E45" s="190">
        <f t="shared" si="10"/>
        <v>46244</v>
      </c>
      <c r="F45" s="134" t="s">
        <v>260</v>
      </c>
      <c r="G45" s="191" t="s">
        <v>261</v>
      </c>
      <c r="H45" s="197">
        <f>E45+9</f>
        <v>46253</v>
      </c>
      <c r="I45" s="190">
        <f t="shared" si="12"/>
        <v>46284</v>
      </c>
      <c r="J45" s="193">
        <f t="shared" si="11"/>
        <v>46289</v>
      </c>
    </row>
    <row r="46" spans="1:13" ht="14.45" customHeight="1"/>
    <row r="47" spans="1:13" ht="19.899999999999999" customHeight="1">
      <c r="A47" s="128" t="s">
        <v>262</v>
      </c>
      <c r="B47" s="173"/>
      <c r="C47" s="173"/>
      <c r="D47" s="173"/>
      <c r="E47" s="173"/>
      <c r="F47" s="173"/>
      <c r="G47" s="174"/>
      <c r="H47" s="174"/>
      <c r="I47" s="115"/>
      <c r="J47" s="115"/>
      <c r="K47" s="5"/>
    </row>
    <row r="48" spans="1:13" ht="18" customHeight="1">
      <c r="A48" s="129" t="s">
        <v>263</v>
      </c>
      <c r="B48" s="104"/>
      <c r="C48" s="104"/>
      <c r="D48" s="104"/>
      <c r="E48" s="104"/>
      <c r="F48" s="104"/>
      <c r="G48" s="113"/>
      <c r="H48" s="113"/>
      <c r="I48" s="8"/>
    </row>
    <row r="49" spans="1:11" ht="16.149999999999999" customHeight="1">
      <c r="A49" s="404" t="s">
        <v>21</v>
      </c>
      <c r="B49" s="406" t="s">
        <v>22</v>
      </c>
      <c r="C49" s="406" t="s">
        <v>23</v>
      </c>
      <c r="D49" s="194" t="s">
        <v>6</v>
      </c>
      <c r="E49" s="194" t="s">
        <v>24</v>
      </c>
      <c r="F49" s="406" t="s">
        <v>59</v>
      </c>
      <c r="G49" s="406" t="s">
        <v>5</v>
      </c>
      <c r="H49" s="133" t="s">
        <v>26</v>
      </c>
      <c r="I49" s="175" t="s">
        <v>141</v>
      </c>
      <c r="J49" s="176" t="s">
        <v>264</v>
      </c>
    </row>
    <row r="50" spans="1:11" ht="16.149999999999999" customHeight="1">
      <c r="A50" s="405"/>
      <c r="B50" s="352"/>
      <c r="C50" s="352"/>
      <c r="D50" s="159" t="s">
        <v>29</v>
      </c>
      <c r="E50" s="159" t="s">
        <v>60</v>
      </c>
      <c r="F50" s="352"/>
      <c r="G50" s="352"/>
      <c r="H50" s="177" t="s">
        <v>30</v>
      </c>
      <c r="I50" s="178" t="s">
        <v>222</v>
      </c>
      <c r="J50" s="179" t="s">
        <v>265</v>
      </c>
    </row>
    <row r="51" spans="1:11" ht="16.149999999999999" customHeight="1">
      <c r="A51" s="180" t="s">
        <v>266</v>
      </c>
      <c r="B51" s="162" t="s">
        <v>267</v>
      </c>
      <c r="C51" s="163" t="s">
        <v>38</v>
      </c>
      <c r="D51" s="181">
        <v>46205</v>
      </c>
      <c r="E51" s="181">
        <f>D51+3</f>
        <v>46208</v>
      </c>
      <c r="F51" s="162" t="s">
        <v>268</v>
      </c>
      <c r="G51" s="162" t="s">
        <v>269</v>
      </c>
      <c r="H51" s="196">
        <f>E51+5</f>
        <v>46213</v>
      </c>
      <c r="I51" s="184">
        <f>H51+36</f>
        <v>46249</v>
      </c>
      <c r="J51" s="185">
        <f>I51+7</f>
        <v>46256</v>
      </c>
    </row>
    <row r="52" spans="1:11" ht="16.149999999999999" customHeight="1">
      <c r="A52" s="180" t="s">
        <v>270</v>
      </c>
      <c r="B52" s="162" t="s">
        <v>271</v>
      </c>
      <c r="C52" s="163" t="s">
        <v>38</v>
      </c>
      <c r="D52" s="181">
        <f>D51+7</f>
        <v>46212</v>
      </c>
      <c r="E52" s="181">
        <f>D52+3</f>
        <v>46215</v>
      </c>
      <c r="F52" s="162" t="s">
        <v>272</v>
      </c>
      <c r="G52" s="162" t="s">
        <v>273</v>
      </c>
      <c r="H52" s="196">
        <f>E52+5</f>
        <v>46220</v>
      </c>
      <c r="I52" s="184">
        <f>H52+36</f>
        <v>46256</v>
      </c>
      <c r="J52" s="185">
        <f>I52+7</f>
        <v>46263</v>
      </c>
    </row>
    <row r="53" spans="1:11" ht="16.149999999999999" customHeight="1">
      <c r="A53" s="180" t="s">
        <v>274</v>
      </c>
      <c r="B53" s="162" t="s">
        <v>275</v>
      </c>
      <c r="C53" s="163" t="s">
        <v>38</v>
      </c>
      <c r="D53" s="181">
        <f>D52+7</f>
        <v>46219</v>
      </c>
      <c r="E53" s="181">
        <f>D53+3</f>
        <v>46222</v>
      </c>
      <c r="F53" s="162" t="s">
        <v>276</v>
      </c>
      <c r="G53" s="162" t="s">
        <v>277</v>
      </c>
      <c r="H53" s="196">
        <f>E53+5</f>
        <v>46227</v>
      </c>
      <c r="I53" s="184">
        <f>H53+36</f>
        <v>46263</v>
      </c>
      <c r="J53" s="185">
        <f>I53+7</f>
        <v>46270</v>
      </c>
    </row>
    <row r="54" spans="1:11" ht="16.899999999999999" customHeight="1">
      <c r="A54" s="198" t="s">
        <v>278</v>
      </c>
      <c r="B54" s="188" t="s">
        <v>279</v>
      </c>
      <c r="C54" s="189" t="s">
        <v>38</v>
      </c>
      <c r="D54" s="190">
        <f>D53+7</f>
        <v>46226</v>
      </c>
      <c r="E54" s="190">
        <f>D54+3</f>
        <v>46229</v>
      </c>
      <c r="F54" s="188" t="s">
        <v>280</v>
      </c>
      <c r="G54" s="188" t="s">
        <v>281</v>
      </c>
      <c r="H54" s="197">
        <f>E54+5</f>
        <v>46234</v>
      </c>
      <c r="I54" s="199">
        <f>H54+36</f>
        <v>46270</v>
      </c>
      <c r="J54" s="193">
        <f>I54+7</f>
        <v>46277</v>
      </c>
    </row>
    <row r="55" spans="1:11" ht="14.45" customHeight="1"/>
    <row r="56" spans="1:11" ht="19.899999999999999" customHeight="1">
      <c r="A56" s="128" t="s">
        <v>282</v>
      </c>
      <c r="B56" s="173"/>
      <c r="C56" s="173"/>
      <c r="D56" s="173"/>
      <c r="E56" s="173"/>
      <c r="F56" s="173"/>
      <c r="G56" s="174"/>
      <c r="H56" s="174"/>
      <c r="I56" s="115"/>
      <c r="J56" s="115"/>
      <c r="K56" s="200"/>
    </row>
    <row r="57" spans="1:11" ht="18" customHeight="1">
      <c r="A57" s="129" t="s">
        <v>283</v>
      </c>
      <c r="B57" s="104"/>
      <c r="C57" s="104"/>
      <c r="D57" s="104"/>
      <c r="E57" s="104"/>
      <c r="F57" s="104"/>
      <c r="G57" s="113"/>
      <c r="H57" s="113"/>
      <c r="I57" s="8"/>
    </row>
    <row r="58" spans="1:11" ht="16.149999999999999" customHeight="1">
      <c r="A58" s="349" t="s">
        <v>21</v>
      </c>
      <c r="B58" s="351" t="s">
        <v>22</v>
      </c>
      <c r="C58" s="351" t="s">
        <v>23</v>
      </c>
      <c r="D58" s="154" t="s">
        <v>6</v>
      </c>
      <c r="E58" s="154" t="s">
        <v>24</v>
      </c>
      <c r="F58" s="351" t="s">
        <v>59</v>
      </c>
      <c r="G58" s="351" t="s">
        <v>5</v>
      </c>
      <c r="H58" s="154" t="s">
        <v>26</v>
      </c>
      <c r="I58" s="154" t="s">
        <v>141</v>
      </c>
      <c r="J58" s="155" t="s">
        <v>264</v>
      </c>
    </row>
    <row r="59" spans="1:11" ht="16.149999999999999" customHeight="1">
      <c r="A59" s="350"/>
      <c r="B59" s="352"/>
      <c r="C59" s="352"/>
      <c r="D59" s="159" t="s">
        <v>28</v>
      </c>
      <c r="E59" s="159" t="s">
        <v>28</v>
      </c>
      <c r="F59" s="352"/>
      <c r="G59" s="352"/>
      <c r="H59" s="201" t="s">
        <v>30</v>
      </c>
      <c r="I59" s="201" t="s">
        <v>222</v>
      </c>
      <c r="J59" s="202" t="s">
        <v>265</v>
      </c>
    </row>
    <row r="60" spans="1:11" ht="16.149999999999999" customHeight="1">
      <c r="A60" s="203" t="s">
        <v>284</v>
      </c>
      <c r="B60" s="162" t="s">
        <v>285</v>
      </c>
      <c r="C60" s="163" t="s">
        <v>38</v>
      </c>
      <c r="D60" s="181">
        <v>46206</v>
      </c>
      <c r="E60" s="181">
        <f>D60+7</f>
        <v>46213</v>
      </c>
      <c r="F60" s="162" t="s">
        <v>272</v>
      </c>
      <c r="G60" s="162" t="s">
        <v>273</v>
      </c>
      <c r="H60" s="196">
        <f>E60+7</f>
        <v>46220</v>
      </c>
      <c r="I60" s="181">
        <f>H60+36</f>
        <v>46256</v>
      </c>
      <c r="J60" s="204">
        <f>I60+7</f>
        <v>46263</v>
      </c>
    </row>
    <row r="61" spans="1:11" ht="16.149999999999999" customHeight="1">
      <c r="A61" s="161" t="s">
        <v>286</v>
      </c>
      <c r="B61" s="162" t="s">
        <v>287</v>
      </c>
      <c r="C61" s="163" t="s">
        <v>38</v>
      </c>
      <c r="D61" s="181">
        <f>D60+7</f>
        <v>46213</v>
      </c>
      <c r="E61" s="181">
        <f t="shared" ref="E61:E63" si="13">D61+7</f>
        <v>46220</v>
      </c>
      <c r="F61" s="162" t="s">
        <v>276</v>
      </c>
      <c r="G61" s="162" t="s">
        <v>288</v>
      </c>
      <c r="H61" s="196">
        <f t="shared" ref="H61:H63" si="14">E61+7</f>
        <v>46227</v>
      </c>
      <c r="I61" s="181">
        <f>H61+36</f>
        <v>46263</v>
      </c>
      <c r="J61" s="204">
        <f>I61+7</f>
        <v>46270</v>
      </c>
    </row>
    <row r="62" spans="1:11" ht="16.149999999999999" customHeight="1">
      <c r="A62" s="203" t="s">
        <v>289</v>
      </c>
      <c r="B62" s="162" t="s">
        <v>290</v>
      </c>
      <c r="C62" s="163" t="s">
        <v>38</v>
      </c>
      <c r="D62" s="181">
        <f>D61+7</f>
        <v>46220</v>
      </c>
      <c r="E62" s="181">
        <f t="shared" si="13"/>
        <v>46227</v>
      </c>
      <c r="F62" s="162" t="s">
        <v>280</v>
      </c>
      <c r="G62" s="162" t="s">
        <v>291</v>
      </c>
      <c r="H62" s="196">
        <f t="shared" si="14"/>
        <v>46234</v>
      </c>
      <c r="I62" s="181">
        <f>H62+36</f>
        <v>46270</v>
      </c>
      <c r="J62" s="204">
        <f>I62+7</f>
        <v>46277</v>
      </c>
    </row>
    <row r="63" spans="1:11" ht="16.899999999999999" customHeight="1">
      <c r="A63" s="205" t="s">
        <v>292</v>
      </c>
      <c r="B63" s="169" t="s">
        <v>293</v>
      </c>
      <c r="C63" s="170" t="s">
        <v>38</v>
      </c>
      <c r="D63" s="206">
        <f>D62+7</f>
        <v>46227</v>
      </c>
      <c r="E63" s="206">
        <f t="shared" si="13"/>
        <v>46234</v>
      </c>
      <c r="F63" s="169" t="s">
        <v>294</v>
      </c>
      <c r="G63" s="169" t="s">
        <v>295</v>
      </c>
      <c r="H63" s="207">
        <f t="shared" si="14"/>
        <v>46241</v>
      </c>
      <c r="I63" s="206">
        <f>H63+36</f>
        <v>46277</v>
      </c>
      <c r="J63" s="208">
        <f>I63+7</f>
        <v>46284</v>
      </c>
    </row>
    <row r="64" spans="1:11" ht="14.25"/>
  </sheetData>
  <mergeCells count="34">
    <mergeCell ref="A1:K1"/>
    <mergeCell ref="A2:K2"/>
    <mergeCell ref="A3:K3"/>
    <mergeCell ref="A4:K4"/>
    <mergeCell ref="A19:A20"/>
    <mergeCell ref="B19:B20"/>
    <mergeCell ref="C19:C20"/>
    <mergeCell ref="F19:F20"/>
    <mergeCell ref="A8:A10"/>
    <mergeCell ref="B8:B10"/>
    <mergeCell ref="C8:C10"/>
    <mergeCell ref="D9:D10"/>
    <mergeCell ref="E8:F8"/>
    <mergeCell ref="G19:G20"/>
    <mergeCell ref="A29:A30"/>
    <mergeCell ref="B29:B30"/>
    <mergeCell ref="C29:C30"/>
    <mergeCell ref="F29:F30"/>
    <mergeCell ref="G29:G30"/>
    <mergeCell ref="A39:A40"/>
    <mergeCell ref="B39:B40"/>
    <mergeCell ref="C39:C40"/>
    <mergeCell ref="F39:F40"/>
    <mergeCell ref="G39:G40"/>
    <mergeCell ref="A49:A50"/>
    <mergeCell ref="B49:B50"/>
    <mergeCell ref="C49:C50"/>
    <mergeCell ref="F49:F50"/>
    <mergeCell ref="G49:G50"/>
    <mergeCell ref="A58:A59"/>
    <mergeCell ref="B58:B59"/>
    <mergeCell ref="C58:C59"/>
    <mergeCell ref="F58:F59"/>
    <mergeCell ref="G58:G59"/>
  </mergeCells>
  <phoneticPr fontId="5" type="noConversion"/>
  <hyperlinks>
    <hyperlink ref="A4:H4" r:id="rId1" display="单证邮箱：tydoc_xmn@yml.com.cn" xr:uid="{19D203B2-43F4-4A39-B5BE-A020D62C9E9F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DB7A-F82C-4584-9806-49C4FF75E62D}">
  <dimension ref="A1:N32"/>
  <sheetViews>
    <sheetView workbookViewId="0">
      <selection activeCell="J3" sqref="J3"/>
    </sheetView>
  </sheetViews>
  <sheetFormatPr defaultRowHeight="13.9"/>
  <cols>
    <col min="1" max="1" width="16" customWidth="1"/>
    <col min="2" max="2" width="14" customWidth="1"/>
    <col min="3" max="3" width="8.375" customWidth="1"/>
    <col min="4" max="5" width="9.125" customWidth="1"/>
    <col min="6" max="6" width="16.625" customWidth="1"/>
    <col min="7" max="7" width="11.25" customWidth="1"/>
    <col min="8" max="15" width="11" customWidth="1"/>
  </cols>
  <sheetData>
    <row r="1" spans="1:14" ht="30.75" customHeight="1">
      <c r="A1" s="453"/>
      <c r="B1" s="454" t="s">
        <v>296</v>
      </c>
      <c r="C1" s="454"/>
      <c r="D1" s="454"/>
      <c r="E1" s="454"/>
      <c r="F1" s="454"/>
      <c r="G1" s="454"/>
      <c r="H1" s="454"/>
      <c r="I1" s="139"/>
      <c r="J1" s="139"/>
      <c r="K1" s="139"/>
      <c r="L1" s="139"/>
      <c r="M1" s="139"/>
      <c r="N1" s="139"/>
    </row>
    <row r="2" spans="1:14" ht="24.6">
      <c r="A2" s="453"/>
      <c r="B2" s="455" t="s">
        <v>297</v>
      </c>
      <c r="C2" s="455"/>
      <c r="D2" s="455"/>
      <c r="E2" s="455"/>
      <c r="F2" s="455"/>
      <c r="G2" s="455"/>
      <c r="H2" s="212"/>
      <c r="I2" s="139"/>
      <c r="J2" s="139"/>
    </row>
    <row r="3" spans="1:14" ht="24.6">
      <c r="A3" s="453"/>
      <c r="B3" s="455"/>
      <c r="C3" s="455"/>
      <c r="D3" s="455"/>
      <c r="E3" s="455"/>
      <c r="F3" s="455"/>
      <c r="G3" s="455"/>
      <c r="H3" s="212"/>
      <c r="I3" s="139"/>
      <c r="J3" s="139"/>
    </row>
    <row r="4" spans="1:14" ht="24.6">
      <c r="A4" s="453"/>
      <c r="B4" s="455"/>
      <c r="C4" s="455"/>
      <c r="D4" s="455"/>
      <c r="E4" s="455"/>
      <c r="F4" s="455"/>
      <c r="G4" s="455"/>
      <c r="H4" s="212"/>
      <c r="I4" s="139"/>
      <c r="J4" s="139"/>
    </row>
    <row r="5" spans="1:14">
      <c r="A5" s="213" t="s">
        <v>298</v>
      </c>
      <c r="B5" s="214"/>
      <c r="C5" s="214"/>
      <c r="D5" s="214"/>
      <c r="E5" s="214"/>
      <c r="F5" s="214"/>
      <c r="G5" s="233"/>
      <c r="H5" s="223"/>
      <c r="I5" s="139"/>
      <c r="J5" s="139"/>
    </row>
    <row r="6" spans="1:14" ht="14.45">
      <c r="A6" s="216" t="s">
        <v>299</v>
      </c>
      <c r="B6" s="216"/>
      <c r="C6" s="216"/>
      <c r="D6" s="216"/>
      <c r="E6" s="216"/>
      <c r="F6" s="216"/>
      <c r="G6" s="215"/>
      <c r="H6" s="215"/>
      <c r="I6" s="139"/>
      <c r="J6" s="139"/>
    </row>
    <row r="7" spans="1:14" ht="21.6">
      <c r="A7" s="456" t="s">
        <v>300</v>
      </c>
      <c r="B7" s="456"/>
      <c r="C7" s="456"/>
      <c r="D7" s="456"/>
      <c r="E7" s="456"/>
      <c r="F7" s="456"/>
      <c r="G7" s="456"/>
      <c r="H7" s="234"/>
      <c r="I7" s="139"/>
      <c r="J7" s="139"/>
    </row>
    <row r="8" spans="1:14">
      <c r="A8" s="457" t="s">
        <v>301</v>
      </c>
      <c r="B8" s="457"/>
      <c r="C8" s="457"/>
      <c r="D8" s="457"/>
      <c r="E8" s="457"/>
      <c r="F8" s="457"/>
      <c r="G8" s="457"/>
      <c r="H8" s="457"/>
      <c r="I8" s="457"/>
      <c r="J8" s="457"/>
    </row>
    <row r="9" spans="1:14" ht="14.25" customHeight="1">
      <c r="A9" s="458" t="s">
        <v>302</v>
      </c>
      <c r="B9" s="459" t="s">
        <v>140</v>
      </c>
      <c r="C9" s="235" t="s">
        <v>26</v>
      </c>
      <c r="D9" s="236" t="s">
        <v>141</v>
      </c>
      <c r="E9" s="236" t="s">
        <v>141</v>
      </c>
      <c r="F9" s="460" t="s">
        <v>303</v>
      </c>
      <c r="G9" s="460" t="s">
        <v>22</v>
      </c>
      <c r="H9" s="237" t="s">
        <v>26</v>
      </c>
      <c r="I9" s="419" t="s">
        <v>141</v>
      </c>
      <c r="J9" s="419"/>
    </row>
    <row r="10" spans="1:14">
      <c r="A10" s="458"/>
      <c r="B10" s="459"/>
      <c r="C10" s="235" t="s">
        <v>304</v>
      </c>
      <c r="D10" s="238" t="s">
        <v>305</v>
      </c>
      <c r="E10" s="235" t="s">
        <v>306</v>
      </c>
      <c r="F10" s="460"/>
      <c r="G10" s="460"/>
      <c r="H10" s="235" t="s">
        <v>307</v>
      </c>
      <c r="I10" s="236" t="s">
        <v>308</v>
      </c>
      <c r="J10" s="236" t="s">
        <v>309</v>
      </c>
    </row>
    <row r="11" spans="1:14" ht="14.25">
      <c r="A11" s="217"/>
      <c r="B11" s="221"/>
      <c r="C11" s="142"/>
      <c r="D11" s="239"/>
      <c r="E11" s="218"/>
      <c r="F11" s="140"/>
      <c r="G11" s="240"/>
      <c r="H11" s="140"/>
      <c r="I11" s="240"/>
      <c r="J11" s="241"/>
    </row>
    <row r="12" spans="1:14" ht="14.25">
      <c r="A12" s="217"/>
      <c r="B12" s="221"/>
      <c r="C12" s="142"/>
      <c r="D12" s="239"/>
      <c r="E12" s="218"/>
      <c r="F12" s="140"/>
      <c r="G12" s="240"/>
      <c r="H12" s="140"/>
      <c r="I12" s="240"/>
      <c r="J12" s="241"/>
    </row>
    <row r="13" spans="1:14" ht="14.25">
      <c r="A13" s="217"/>
      <c r="B13" s="221"/>
      <c r="C13" s="142"/>
      <c r="D13" s="239"/>
      <c r="E13" s="218"/>
      <c r="F13" s="140"/>
      <c r="G13" s="240"/>
      <c r="H13" s="140"/>
      <c r="I13" s="240"/>
      <c r="J13" s="241"/>
    </row>
    <row r="14" spans="1:14" ht="14.25">
      <c r="A14" s="217"/>
      <c r="B14" s="221"/>
      <c r="C14" s="142"/>
      <c r="D14" s="239"/>
      <c r="E14" s="218"/>
      <c r="F14" s="140"/>
      <c r="G14" s="240"/>
      <c r="H14" s="140"/>
      <c r="I14" s="240"/>
      <c r="J14" s="241"/>
    </row>
    <row r="15" spans="1:14">
      <c r="A15" s="461" t="s">
        <v>310</v>
      </c>
      <c r="B15" s="461"/>
      <c r="C15" s="461"/>
      <c r="D15" s="461"/>
      <c r="E15" s="461"/>
      <c r="F15" s="461"/>
      <c r="G15" s="461"/>
      <c r="H15" s="461"/>
      <c r="I15" s="461"/>
      <c r="J15" s="242"/>
    </row>
    <row r="16" spans="1:14" ht="21">
      <c r="A16" s="243" t="s">
        <v>311</v>
      </c>
      <c r="B16" s="244"/>
      <c r="C16" s="244"/>
      <c r="D16" s="244"/>
      <c r="E16" s="244"/>
      <c r="F16" s="244"/>
      <c r="G16" s="244"/>
      <c r="H16" s="244"/>
      <c r="I16" s="244"/>
      <c r="J16" s="245"/>
    </row>
    <row r="17" spans="1:10">
      <c r="A17" s="457" t="s">
        <v>312</v>
      </c>
      <c r="B17" s="457"/>
      <c r="C17" s="457"/>
      <c r="D17" s="457"/>
      <c r="E17" s="457"/>
      <c r="F17" s="457"/>
      <c r="G17" s="457"/>
      <c r="H17" s="457"/>
      <c r="I17" s="457"/>
      <c r="J17" s="457"/>
    </row>
    <row r="18" spans="1:10" ht="14.25" customHeight="1">
      <c r="A18" s="458" t="s">
        <v>302</v>
      </c>
      <c r="B18" s="459" t="s">
        <v>140</v>
      </c>
      <c r="C18" s="235" t="s">
        <v>26</v>
      </c>
      <c r="D18" s="236" t="s">
        <v>141</v>
      </c>
      <c r="E18" s="236" t="s">
        <v>141</v>
      </c>
      <c r="F18" s="460" t="s">
        <v>303</v>
      </c>
      <c r="G18" s="460" t="s">
        <v>22</v>
      </c>
      <c r="H18" s="237" t="s">
        <v>26</v>
      </c>
      <c r="I18" s="419" t="s">
        <v>141</v>
      </c>
      <c r="J18" s="419"/>
    </row>
    <row r="19" spans="1:10">
      <c r="A19" s="458"/>
      <c r="B19" s="459"/>
      <c r="C19" s="235" t="s">
        <v>304</v>
      </c>
      <c r="D19" s="238" t="s">
        <v>305</v>
      </c>
      <c r="E19" s="235" t="s">
        <v>306</v>
      </c>
      <c r="F19" s="460"/>
      <c r="G19" s="460"/>
      <c r="H19" s="235" t="s">
        <v>307</v>
      </c>
      <c r="I19" s="236" t="s">
        <v>308</v>
      </c>
      <c r="J19" s="236" t="s">
        <v>309</v>
      </c>
    </row>
    <row r="20" spans="1:10" ht="14.25">
      <c r="A20" s="217"/>
      <c r="B20" s="219"/>
      <c r="C20" s="142"/>
      <c r="D20" s="239"/>
      <c r="E20" s="218"/>
      <c r="F20" s="140"/>
      <c r="G20" s="240"/>
      <c r="H20" s="140"/>
      <c r="I20" s="240"/>
      <c r="J20" s="241"/>
    </row>
    <row r="21" spans="1:10" ht="14.25">
      <c r="A21" s="217"/>
      <c r="B21" s="219"/>
      <c r="C21" s="142"/>
      <c r="D21" s="239"/>
      <c r="E21" s="218"/>
      <c r="F21" s="140"/>
      <c r="G21" s="240"/>
      <c r="H21" s="140"/>
      <c r="I21" s="240"/>
      <c r="J21" s="241"/>
    </row>
    <row r="22" spans="1:10" ht="14.25">
      <c r="A22" s="217"/>
      <c r="B22" s="219"/>
      <c r="C22" s="142"/>
      <c r="D22" s="239"/>
      <c r="E22" s="218"/>
      <c r="F22" s="140"/>
      <c r="G22" s="240"/>
      <c r="H22" s="140"/>
      <c r="I22" s="240"/>
      <c r="J22" s="241"/>
    </row>
    <row r="23" spans="1:10" ht="14.25">
      <c r="A23" s="217"/>
      <c r="B23" s="219"/>
      <c r="C23" s="142"/>
      <c r="D23" s="239"/>
      <c r="E23" s="218"/>
      <c r="F23" s="140"/>
      <c r="G23" s="240"/>
      <c r="H23" s="140"/>
      <c r="I23" s="240"/>
      <c r="J23" s="241"/>
    </row>
    <row r="24" spans="1:10" ht="21">
      <c r="A24" s="139"/>
      <c r="B24" s="139"/>
      <c r="C24" s="139"/>
      <c r="D24" s="139"/>
      <c r="E24" s="139"/>
      <c r="F24" s="244"/>
      <c r="G24" s="244"/>
      <c r="H24" s="244"/>
      <c r="I24" s="244"/>
      <c r="J24" s="245"/>
    </row>
    <row r="25" spans="1:10" ht="21">
      <c r="A25" s="139"/>
      <c r="B25" s="139"/>
      <c r="C25" s="139"/>
      <c r="D25" s="139"/>
      <c r="E25" s="139"/>
      <c r="F25" s="244"/>
      <c r="G25" s="244"/>
      <c r="H25" s="244"/>
      <c r="I25" s="244"/>
      <c r="J25" s="245"/>
    </row>
    <row r="26" spans="1:10">
      <c r="A26" s="246" t="s">
        <v>313</v>
      </c>
      <c r="B26" s="233"/>
      <c r="C26" s="233"/>
      <c r="D26" s="233"/>
      <c r="E26" s="233"/>
      <c r="F26" s="247" t="s">
        <v>314</v>
      </c>
      <c r="G26" s="247"/>
      <c r="H26" s="247"/>
      <c r="I26" s="233"/>
      <c r="J26" s="233"/>
    </row>
    <row r="27" spans="1:10">
      <c r="A27" s="233" t="s">
        <v>315</v>
      </c>
      <c r="B27" s="233"/>
      <c r="C27" s="233"/>
      <c r="D27" s="233"/>
      <c r="E27" s="233"/>
      <c r="F27" s="246" t="s">
        <v>316</v>
      </c>
      <c r="G27" s="246"/>
      <c r="H27" s="246"/>
      <c r="I27" s="233"/>
      <c r="J27" s="233"/>
    </row>
    <row r="28" spans="1:10">
      <c r="A28" s="233" t="s">
        <v>317</v>
      </c>
      <c r="B28" s="233"/>
      <c r="C28" s="233"/>
      <c r="D28" s="233"/>
      <c r="E28" s="233"/>
      <c r="F28" s="246" t="s">
        <v>318</v>
      </c>
      <c r="G28" s="246"/>
      <c r="H28" s="246"/>
      <c r="I28" s="233"/>
      <c r="J28" s="233"/>
    </row>
    <row r="29" spans="1:10">
      <c r="A29" s="233" t="s">
        <v>319</v>
      </c>
      <c r="B29" s="233"/>
      <c r="C29" s="233"/>
      <c r="D29" s="233"/>
      <c r="E29" s="233"/>
      <c r="F29" s="233" t="s">
        <v>320</v>
      </c>
      <c r="G29" s="233"/>
      <c r="H29" s="233"/>
      <c r="I29" s="233"/>
      <c r="J29" s="233"/>
    </row>
    <row r="30" spans="1:10">
      <c r="A30" s="233" t="s">
        <v>321</v>
      </c>
      <c r="B30" s="233"/>
      <c r="C30" s="233"/>
      <c r="D30" s="233"/>
      <c r="E30" s="233"/>
      <c r="F30" s="233" t="s">
        <v>322</v>
      </c>
      <c r="G30" s="233"/>
      <c r="H30" s="233"/>
      <c r="I30" s="233"/>
      <c r="J30" s="139"/>
    </row>
    <row r="31" spans="1:10">
      <c r="A31" s="233"/>
      <c r="B31" s="233"/>
      <c r="C31" s="233"/>
      <c r="D31" s="248"/>
      <c r="E31" s="233"/>
      <c r="F31" s="233" t="s">
        <v>323</v>
      </c>
      <c r="G31" s="233"/>
      <c r="H31" s="233"/>
      <c r="I31" s="233"/>
      <c r="J31" s="139"/>
    </row>
    <row r="32" spans="1:10">
      <c r="A32" s="233"/>
      <c r="B32" s="233"/>
      <c r="C32" s="233"/>
      <c r="D32" s="249"/>
      <c r="E32" s="248"/>
      <c r="F32" s="233" t="s">
        <v>324</v>
      </c>
      <c r="G32" s="233"/>
      <c r="H32" s="233"/>
      <c r="I32" s="233"/>
      <c r="J32" s="139"/>
    </row>
  </sheetData>
  <mergeCells count="17">
    <mergeCell ref="A15:I15"/>
    <mergeCell ref="A1:A4"/>
    <mergeCell ref="B1:H1"/>
    <mergeCell ref="B2:G4"/>
    <mergeCell ref="A7:G7"/>
    <mergeCell ref="A9:A10"/>
    <mergeCell ref="B9:B10"/>
    <mergeCell ref="F9:F10"/>
    <mergeCell ref="G9:G10"/>
    <mergeCell ref="A8:J8"/>
    <mergeCell ref="I9:J9"/>
    <mergeCell ref="A17:J17"/>
    <mergeCell ref="A18:A19"/>
    <mergeCell ref="B18:B19"/>
    <mergeCell ref="F18:F19"/>
    <mergeCell ref="G18:G19"/>
    <mergeCell ref="I18:J18"/>
  </mergeCells>
  <phoneticPr fontId="5" type="noConversion"/>
  <hyperlinks>
    <hyperlink ref="A5" r:id="rId1" xr:uid="{52BE56C1-5174-457F-A33A-D66C5492D1DE}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Brush" shapeId="23553" r:id="rId4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3" r:id="rId4"/>
      </mc:Fallback>
    </mc:AlternateContent>
    <mc:AlternateContent xmlns:mc="http://schemas.openxmlformats.org/markup-compatibility/2006">
      <mc:Choice Requires="x14">
        <oleObject progId="PBrush" shapeId="23554" r:id="rId6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4" r:id="rId6"/>
      </mc:Fallback>
    </mc:AlternateContent>
    <mc:AlternateContent xmlns:mc="http://schemas.openxmlformats.org/markup-compatibility/2006">
      <mc:Choice Requires="x14">
        <oleObject progId="PBrush" shapeId="23555" r:id="rId7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5" r:id="rId7"/>
      </mc:Fallback>
    </mc:AlternateContent>
    <mc:AlternateContent xmlns:mc="http://schemas.openxmlformats.org/markup-compatibility/2006">
      <mc:Choice Requires="x14">
        <oleObject progId="PBrush" shapeId="23556" r:id="rId8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6" r:id="rId8"/>
      </mc:Fallback>
    </mc:AlternateContent>
    <mc:AlternateContent xmlns:mc="http://schemas.openxmlformats.org/markup-compatibility/2006">
      <mc:Choice Requires="x14">
        <oleObject progId="PBrush" shapeId="23557" r:id="rId9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7" r:id="rId9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A614-9343-4E52-B8C2-B1DD1982DA7A}">
  <dimension ref="A1:K33"/>
  <sheetViews>
    <sheetView workbookViewId="0">
      <selection activeCell="L17" sqref="L17"/>
    </sheetView>
  </sheetViews>
  <sheetFormatPr defaultRowHeight="13.9"/>
  <cols>
    <col min="1" max="1" width="27.25" style="8" customWidth="1"/>
    <col min="2" max="2" width="14.875" style="8" customWidth="1"/>
    <col min="3" max="3" width="10" style="8" customWidth="1"/>
    <col min="4" max="4" width="9" style="8" customWidth="1"/>
    <col min="5" max="5" width="27.125" style="8" customWidth="1"/>
    <col min="6" max="6" width="9.875" style="8" customWidth="1"/>
    <col min="7" max="7" width="8.875" style="8"/>
    <col min="8" max="9" width="14.625" style="8" customWidth="1"/>
    <col min="10" max="251" width="8.875" style="8"/>
    <col min="252" max="252" width="24" style="8" customWidth="1"/>
    <col min="253" max="253" width="12.25" style="8" customWidth="1"/>
    <col min="254" max="254" width="10" style="8" customWidth="1"/>
    <col min="255" max="255" width="9" style="8" customWidth="1"/>
    <col min="256" max="256" width="24.5" style="8" customWidth="1"/>
    <col min="257" max="257" width="9.875" style="8" customWidth="1"/>
    <col min="258" max="258" width="8.875" style="8"/>
    <col min="259" max="259" width="10.5" style="8" customWidth="1"/>
    <col min="260" max="260" width="10.25" style="8" bestFit="1" customWidth="1"/>
    <col min="261" max="261" width="9.625" style="8" customWidth="1"/>
    <col min="262" max="262" width="9" style="8" customWidth="1"/>
    <col min="263" max="507" width="8.875" style="8"/>
    <col min="508" max="508" width="24" style="8" customWidth="1"/>
    <col min="509" max="509" width="12.25" style="8" customWidth="1"/>
    <col min="510" max="510" width="10" style="8" customWidth="1"/>
    <col min="511" max="511" width="9" style="8" customWidth="1"/>
    <col min="512" max="512" width="24.5" style="8" customWidth="1"/>
    <col min="513" max="513" width="9.875" style="8" customWidth="1"/>
    <col min="514" max="514" width="8.875" style="8"/>
    <col min="515" max="515" width="10.5" style="8" customWidth="1"/>
    <col min="516" max="516" width="10.25" style="8" bestFit="1" customWidth="1"/>
    <col min="517" max="517" width="9.625" style="8" customWidth="1"/>
    <col min="518" max="518" width="9" style="8" customWidth="1"/>
    <col min="519" max="763" width="8.875" style="8"/>
    <col min="764" max="764" width="24" style="8" customWidth="1"/>
    <col min="765" max="765" width="12.25" style="8" customWidth="1"/>
    <col min="766" max="766" width="10" style="8" customWidth="1"/>
    <col min="767" max="767" width="9" style="8" customWidth="1"/>
    <col min="768" max="768" width="24.5" style="8" customWidth="1"/>
    <col min="769" max="769" width="9.875" style="8" customWidth="1"/>
    <col min="770" max="770" width="8.875" style="8"/>
    <col min="771" max="771" width="10.5" style="8" customWidth="1"/>
    <col min="772" max="772" width="10.25" style="8" bestFit="1" customWidth="1"/>
    <col min="773" max="773" width="9.625" style="8" customWidth="1"/>
    <col min="774" max="774" width="9" style="8" customWidth="1"/>
    <col min="775" max="1019" width="8.875" style="8"/>
    <col min="1020" max="1020" width="24" style="8" customWidth="1"/>
    <col min="1021" max="1021" width="12.25" style="8" customWidth="1"/>
    <col min="1022" max="1022" width="10" style="8" customWidth="1"/>
    <col min="1023" max="1023" width="9" style="8" customWidth="1"/>
    <col min="1024" max="1024" width="24.5" style="8" customWidth="1"/>
    <col min="1025" max="1025" width="9.875" style="8" customWidth="1"/>
    <col min="1026" max="1026" width="8.875" style="8"/>
    <col min="1027" max="1027" width="10.5" style="8" customWidth="1"/>
    <col min="1028" max="1028" width="10.25" style="8" bestFit="1" customWidth="1"/>
    <col min="1029" max="1029" width="9.625" style="8" customWidth="1"/>
    <col min="1030" max="1030" width="9" style="8" customWidth="1"/>
    <col min="1031" max="1275" width="8.875" style="8"/>
    <col min="1276" max="1276" width="24" style="8" customWidth="1"/>
    <col min="1277" max="1277" width="12.25" style="8" customWidth="1"/>
    <col min="1278" max="1278" width="10" style="8" customWidth="1"/>
    <col min="1279" max="1279" width="9" style="8" customWidth="1"/>
    <col min="1280" max="1280" width="24.5" style="8" customWidth="1"/>
    <col min="1281" max="1281" width="9.875" style="8" customWidth="1"/>
    <col min="1282" max="1282" width="8.875" style="8"/>
    <col min="1283" max="1283" width="10.5" style="8" customWidth="1"/>
    <col min="1284" max="1284" width="10.25" style="8" bestFit="1" customWidth="1"/>
    <col min="1285" max="1285" width="9.625" style="8" customWidth="1"/>
    <col min="1286" max="1286" width="9" style="8" customWidth="1"/>
    <col min="1287" max="1531" width="8.875" style="8"/>
    <col min="1532" max="1532" width="24" style="8" customWidth="1"/>
    <col min="1533" max="1533" width="12.25" style="8" customWidth="1"/>
    <col min="1534" max="1534" width="10" style="8" customWidth="1"/>
    <col min="1535" max="1535" width="9" style="8" customWidth="1"/>
    <col min="1536" max="1536" width="24.5" style="8" customWidth="1"/>
    <col min="1537" max="1537" width="9.875" style="8" customWidth="1"/>
    <col min="1538" max="1538" width="8.875" style="8"/>
    <col min="1539" max="1539" width="10.5" style="8" customWidth="1"/>
    <col min="1540" max="1540" width="10.25" style="8" bestFit="1" customWidth="1"/>
    <col min="1541" max="1541" width="9.625" style="8" customWidth="1"/>
    <col min="1542" max="1542" width="9" style="8" customWidth="1"/>
    <col min="1543" max="1787" width="8.875" style="8"/>
    <col min="1788" max="1788" width="24" style="8" customWidth="1"/>
    <col min="1789" max="1789" width="12.25" style="8" customWidth="1"/>
    <col min="1790" max="1790" width="10" style="8" customWidth="1"/>
    <col min="1791" max="1791" width="9" style="8" customWidth="1"/>
    <col min="1792" max="1792" width="24.5" style="8" customWidth="1"/>
    <col min="1793" max="1793" width="9.875" style="8" customWidth="1"/>
    <col min="1794" max="1794" width="8.875" style="8"/>
    <col min="1795" max="1795" width="10.5" style="8" customWidth="1"/>
    <col min="1796" max="1796" width="10.25" style="8" bestFit="1" customWidth="1"/>
    <col min="1797" max="1797" width="9.625" style="8" customWidth="1"/>
    <col min="1798" max="1798" width="9" style="8" customWidth="1"/>
    <col min="1799" max="2043" width="8.875" style="8"/>
    <col min="2044" max="2044" width="24" style="8" customWidth="1"/>
    <col min="2045" max="2045" width="12.25" style="8" customWidth="1"/>
    <col min="2046" max="2046" width="10" style="8" customWidth="1"/>
    <col min="2047" max="2047" width="9" style="8" customWidth="1"/>
    <col min="2048" max="2048" width="24.5" style="8" customWidth="1"/>
    <col min="2049" max="2049" width="9.875" style="8" customWidth="1"/>
    <col min="2050" max="2050" width="8.875" style="8"/>
    <col min="2051" max="2051" width="10.5" style="8" customWidth="1"/>
    <col min="2052" max="2052" width="10.25" style="8" bestFit="1" customWidth="1"/>
    <col min="2053" max="2053" width="9.625" style="8" customWidth="1"/>
    <col min="2054" max="2054" width="9" style="8" customWidth="1"/>
    <col min="2055" max="2299" width="8.875" style="8"/>
    <col min="2300" max="2300" width="24" style="8" customWidth="1"/>
    <col min="2301" max="2301" width="12.25" style="8" customWidth="1"/>
    <col min="2302" max="2302" width="10" style="8" customWidth="1"/>
    <col min="2303" max="2303" width="9" style="8" customWidth="1"/>
    <col min="2304" max="2304" width="24.5" style="8" customWidth="1"/>
    <col min="2305" max="2305" width="9.875" style="8" customWidth="1"/>
    <col min="2306" max="2306" width="8.875" style="8"/>
    <col min="2307" max="2307" width="10.5" style="8" customWidth="1"/>
    <col min="2308" max="2308" width="10.25" style="8" bestFit="1" customWidth="1"/>
    <col min="2309" max="2309" width="9.625" style="8" customWidth="1"/>
    <col min="2310" max="2310" width="9" style="8" customWidth="1"/>
    <col min="2311" max="2555" width="8.875" style="8"/>
    <col min="2556" max="2556" width="24" style="8" customWidth="1"/>
    <col min="2557" max="2557" width="12.25" style="8" customWidth="1"/>
    <col min="2558" max="2558" width="10" style="8" customWidth="1"/>
    <col min="2559" max="2559" width="9" style="8" customWidth="1"/>
    <col min="2560" max="2560" width="24.5" style="8" customWidth="1"/>
    <col min="2561" max="2561" width="9.875" style="8" customWidth="1"/>
    <col min="2562" max="2562" width="8.875" style="8"/>
    <col min="2563" max="2563" width="10.5" style="8" customWidth="1"/>
    <col min="2564" max="2564" width="10.25" style="8" bestFit="1" customWidth="1"/>
    <col min="2565" max="2565" width="9.625" style="8" customWidth="1"/>
    <col min="2566" max="2566" width="9" style="8" customWidth="1"/>
    <col min="2567" max="2811" width="8.875" style="8"/>
    <col min="2812" max="2812" width="24" style="8" customWidth="1"/>
    <col min="2813" max="2813" width="12.25" style="8" customWidth="1"/>
    <col min="2814" max="2814" width="10" style="8" customWidth="1"/>
    <col min="2815" max="2815" width="9" style="8" customWidth="1"/>
    <col min="2816" max="2816" width="24.5" style="8" customWidth="1"/>
    <col min="2817" max="2817" width="9.875" style="8" customWidth="1"/>
    <col min="2818" max="2818" width="8.875" style="8"/>
    <col min="2819" max="2819" width="10.5" style="8" customWidth="1"/>
    <col min="2820" max="2820" width="10.25" style="8" bestFit="1" customWidth="1"/>
    <col min="2821" max="2821" width="9.625" style="8" customWidth="1"/>
    <col min="2822" max="2822" width="9" style="8" customWidth="1"/>
    <col min="2823" max="3067" width="8.875" style="8"/>
    <col min="3068" max="3068" width="24" style="8" customWidth="1"/>
    <col min="3069" max="3069" width="12.25" style="8" customWidth="1"/>
    <col min="3070" max="3070" width="10" style="8" customWidth="1"/>
    <col min="3071" max="3071" width="9" style="8" customWidth="1"/>
    <col min="3072" max="3072" width="24.5" style="8" customWidth="1"/>
    <col min="3073" max="3073" width="9.875" style="8" customWidth="1"/>
    <col min="3074" max="3074" width="8.875" style="8"/>
    <col min="3075" max="3075" width="10.5" style="8" customWidth="1"/>
    <col min="3076" max="3076" width="10.25" style="8" bestFit="1" customWidth="1"/>
    <col min="3077" max="3077" width="9.625" style="8" customWidth="1"/>
    <col min="3078" max="3078" width="9" style="8" customWidth="1"/>
    <col min="3079" max="3323" width="8.875" style="8"/>
    <col min="3324" max="3324" width="24" style="8" customWidth="1"/>
    <col min="3325" max="3325" width="12.25" style="8" customWidth="1"/>
    <col min="3326" max="3326" width="10" style="8" customWidth="1"/>
    <col min="3327" max="3327" width="9" style="8" customWidth="1"/>
    <col min="3328" max="3328" width="24.5" style="8" customWidth="1"/>
    <col min="3329" max="3329" width="9.875" style="8" customWidth="1"/>
    <col min="3330" max="3330" width="8.875" style="8"/>
    <col min="3331" max="3331" width="10.5" style="8" customWidth="1"/>
    <col min="3332" max="3332" width="10.25" style="8" bestFit="1" customWidth="1"/>
    <col min="3333" max="3333" width="9.625" style="8" customWidth="1"/>
    <col min="3334" max="3334" width="9" style="8" customWidth="1"/>
    <col min="3335" max="3579" width="8.875" style="8"/>
    <col min="3580" max="3580" width="24" style="8" customWidth="1"/>
    <col min="3581" max="3581" width="12.25" style="8" customWidth="1"/>
    <col min="3582" max="3582" width="10" style="8" customWidth="1"/>
    <col min="3583" max="3583" width="9" style="8" customWidth="1"/>
    <col min="3584" max="3584" width="24.5" style="8" customWidth="1"/>
    <col min="3585" max="3585" width="9.875" style="8" customWidth="1"/>
    <col min="3586" max="3586" width="8.875" style="8"/>
    <col min="3587" max="3587" width="10.5" style="8" customWidth="1"/>
    <col min="3588" max="3588" width="10.25" style="8" bestFit="1" customWidth="1"/>
    <col min="3589" max="3589" width="9.625" style="8" customWidth="1"/>
    <col min="3590" max="3590" width="9" style="8" customWidth="1"/>
    <col min="3591" max="3835" width="8.875" style="8"/>
    <col min="3836" max="3836" width="24" style="8" customWidth="1"/>
    <col min="3837" max="3837" width="12.25" style="8" customWidth="1"/>
    <col min="3838" max="3838" width="10" style="8" customWidth="1"/>
    <col min="3839" max="3839" width="9" style="8" customWidth="1"/>
    <col min="3840" max="3840" width="24.5" style="8" customWidth="1"/>
    <col min="3841" max="3841" width="9.875" style="8" customWidth="1"/>
    <col min="3842" max="3842" width="8.875" style="8"/>
    <col min="3843" max="3843" width="10.5" style="8" customWidth="1"/>
    <col min="3844" max="3844" width="10.25" style="8" bestFit="1" customWidth="1"/>
    <col min="3845" max="3845" width="9.625" style="8" customWidth="1"/>
    <col min="3846" max="3846" width="9" style="8" customWidth="1"/>
    <col min="3847" max="4091" width="8.875" style="8"/>
    <col min="4092" max="4092" width="24" style="8" customWidth="1"/>
    <col min="4093" max="4093" width="12.25" style="8" customWidth="1"/>
    <col min="4094" max="4094" width="10" style="8" customWidth="1"/>
    <col min="4095" max="4095" width="9" style="8" customWidth="1"/>
    <col min="4096" max="4096" width="24.5" style="8" customWidth="1"/>
    <col min="4097" max="4097" width="9.875" style="8" customWidth="1"/>
    <col min="4098" max="4098" width="8.875" style="8"/>
    <col min="4099" max="4099" width="10.5" style="8" customWidth="1"/>
    <col min="4100" max="4100" width="10.25" style="8" bestFit="1" customWidth="1"/>
    <col min="4101" max="4101" width="9.625" style="8" customWidth="1"/>
    <col min="4102" max="4102" width="9" style="8" customWidth="1"/>
    <col min="4103" max="4347" width="8.875" style="8"/>
    <col min="4348" max="4348" width="24" style="8" customWidth="1"/>
    <col min="4349" max="4349" width="12.25" style="8" customWidth="1"/>
    <col min="4350" max="4350" width="10" style="8" customWidth="1"/>
    <col min="4351" max="4351" width="9" style="8" customWidth="1"/>
    <col min="4352" max="4352" width="24.5" style="8" customWidth="1"/>
    <col min="4353" max="4353" width="9.875" style="8" customWidth="1"/>
    <col min="4354" max="4354" width="8.875" style="8"/>
    <col min="4355" max="4355" width="10.5" style="8" customWidth="1"/>
    <col min="4356" max="4356" width="10.25" style="8" bestFit="1" customWidth="1"/>
    <col min="4357" max="4357" width="9.625" style="8" customWidth="1"/>
    <col min="4358" max="4358" width="9" style="8" customWidth="1"/>
    <col min="4359" max="4603" width="8.875" style="8"/>
    <col min="4604" max="4604" width="24" style="8" customWidth="1"/>
    <col min="4605" max="4605" width="12.25" style="8" customWidth="1"/>
    <col min="4606" max="4606" width="10" style="8" customWidth="1"/>
    <col min="4607" max="4607" width="9" style="8" customWidth="1"/>
    <col min="4608" max="4608" width="24.5" style="8" customWidth="1"/>
    <col min="4609" max="4609" width="9.875" style="8" customWidth="1"/>
    <col min="4610" max="4610" width="8.875" style="8"/>
    <col min="4611" max="4611" width="10.5" style="8" customWidth="1"/>
    <col min="4612" max="4612" width="10.25" style="8" bestFit="1" customWidth="1"/>
    <col min="4613" max="4613" width="9.625" style="8" customWidth="1"/>
    <col min="4614" max="4614" width="9" style="8" customWidth="1"/>
    <col min="4615" max="4859" width="8.875" style="8"/>
    <col min="4860" max="4860" width="24" style="8" customWidth="1"/>
    <col min="4861" max="4861" width="12.25" style="8" customWidth="1"/>
    <col min="4862" max="4862" width="10" style="8" customWidth="1"/>
    <col min="4863" max="4863" width="9" style="8" customWidth="1"/>
    <col min="4864" max="4864" width="24.5" style="8" customWidth="1"/>
    <col min="4865" max="4865" width="9.875" style="8" customWidth="1"/>
    <col min="4866" max="4866" width="8.875" style="8"/>
    <col min="4867" max="4867" width="10.5" style="8" customWidth="1"/>
    <col min="4868" max="4868" width="10.25" style="8" bestFit="1" customWidth="1"/>
    <col min="4869" max="4869" width="9.625" style="8" customWidth="1"/>
    <col min="4870" max="4870" width="9" style="8" customWidth="1"/>
    <col min="4871" max="5115" width="8.875" style="8"/>
    <col min="5116" max="5116" width="24" style="8" customWidth="1"/>
    <col min="5117" max="5117" width="12.25" style="8" customWidth="1"/>
    <col min="5118" max="5118" width="10" style="8" customWidth="1"/>
    <col min="5119" max="5119" width="9" style="8" customWidth="1"/>
    <col min="5120" max="5120" width="24.5" style="8" customWidth="1"/>
    <col min="5121" max="5121" width="9.875" style="8" customWidth="1"/>
    <col min="5122" max="5122" width="8.875" style="8"/>
    <col min="5123" max="5123" width="10.5" style="8" customWidth="1"/>
    <col min="5124" max="5124" width="10.25" style="8" bestFit="1" customWidth="1"/>
    <col min="5125" max="5125" width="9.625" style="8" customWidth="1"/>
    <col min="5126" max="5126" width="9" style="8" customWidth="1"/>
    <col min="5127" max="5371" width="8.875" style="8"/>
    <col min="5372" max="5372" width="24" style="8" customWidth="1"/>
    <col min="5373" max="5373" width="12.25" style="8" customWidth="1"/>
    <col min="5374" max="5374" width="10" style="8" customWidth="1"/>
    <col min="5375" max="5375" width="9" style="8" customWidth="1"/>
    <col min="5376" max="5376" width="24.5" style="8" customWidth="1"/>
    <col min="5377" max="5377" width="9.875" style="8" customWidth="1"/>
    <col min="5378" max="5378" width="8.875" style="8"/>
    <col min="5379" max="5379" width="10.5" style="8" customWidth="1"/>
    <col min="5380" max="5380" width="10.25" style="8" bestFit="1" customWidth="1"/>
    <col min="5381" max="5381" width="9.625" style="8" customWidth="1"/>
    <col min="5382" max="5382" width="9" style="8" customWidth="1"/>
    <col min="5383" max="5627" width="8.875" style="8"/>
    <col min="5628" max="5628" width="24" style="8" customWidth="1"/>
    <col min="5629" max="5629" width="12.25" style="8" customWidth="1"/>
    <col min="5630" max="5630" width="10" style="8" customWidth="1"/>
    <col min="5631" max="5631" width="9" style="8" customWidth="1"/>
    <col min="5632" max="5632" width="24.5" style="8" customWidth="1"/>
    <col min="5633" max="5633" width="9.875" style="8" customWidth="1"/>
    <col min="5634" max="5634" width="8.875" style="8"/>
    <col min="5635" max="5635" width="10.5" style="8" customWidth="1"/>
    <col min="5636" max="5636" width="10.25" style="8" bestFit="1" customWidth="1"/>
    <col min="5637" max="5637" width="9.625" style="8" customWidth="1"/>
    <col min="5638" max="5638" width="9" style="8" customWidth="1"/>
    <col min="5639" max="5883" width="8.875" style="8"/>
    <col min="5884" max="5884" width="24" style="8" customWidth="1"/>
    <col min="5885" max="5885" width="12.25" style="8" customWidth="1"/>
    <col min="5886" max="5886" width="10" style="8" customWidth="1"/>
    <col min="5887" max="5887" width="9" style="8" customWidth="1"/>
    <col min="5888" max="5888" width="24.5" style="8" customWidth="1"/>
    <col min="5889" max="5889" width="9.875" style="8" customWidth="1"/>
    <col min="5890" max="5890" width="8.875" style="8"/>
    <col min="5891" max="5891" width="10.5" style="8" customWidth="1"/>
    <col min="5892" max="5892" width="10.25" style="8" bestFit="1" customWidth="1"/>
    <col min="5893" max="5893" width="9.625" style="8" customWidth="1"/>
    <col min="5894" max="5894" width="9" style="8" customWidth="1"/>
    <col min="5895" max="6139" width="8.875" style="8"/>
    <col min="6140" max="6140" width="24" style="8" customWidth="1"/>
    <col min="6141" max="6141" width="12.25" style="8" customWidth="1"/>
    <col min="6142" max="6142" width="10" style="8" customWidth="1"/>
    <col min="6143" max="6143" width="9" style="8" customWidth="1"/>
    <col min="6144" max="6144" width="24.5" style="8" customWidth="1"/>
    <col min="6145" max="6145" width="9.875" style="8" customWidth="1"/>
    <col min="6146" max="6146" width="8.875" style="8"/>
    <col min="6147" max="6147" width="10.5" style="8" customWidth="1"/>
    <col min="6148" max="6148" width="10.25" style="8" bestFit="1" customWidth="1"/>
    <col min="6149" max="6149" width="9.625" style="8" customWidth="1"/>
    <col min="6150" max="6150" width="9" style="8" customWidth="1"/>
    <col min="6151" max="6395" width="8.875" style="8"/>
    <col min="6396" max="6396" width="24" style="8" customWidth="1"/>
    <col min="6397" max="6397" width="12.25" style="8" customWidth="1"/>
    <col min="6398" max="6398" width="10" style="8" customWidth="1"/>
    <col min="6399" max="6399" width="9" style="8" customWidth="1"/>
    <col min="6400" max="6400" width="24.5" style="8" customWidth="1"/>
    <col min="6401" max="6401" width="9.875" style="8" customWidth="1"/>
    <col min="6402" max="6402" width="8.875" style="8"/>
    <col min="6403" max="6403" width="10.5" style="8" customWidth="1"/>
    <col min="6404" max="6404" width="10.25" style="8" bestFit="1" customWidth="1"/>
    <col min="6405" max="6405" width="9.625" style="8" customWidth="1"/>
    <col min="6406" max="6406" width="9" style="8" customWidth="1"/>
    <col min="6407" max="6651" width="8.875" style="8"/>
    <col min="6652" max="6652" width="24" style="8" customWidth="1"/>
    <col min="6653" max="6653" width="12.25" style="8" customWidth="1"/>
    <col min="6654" max="6654" width="10" style="8" customWidth="1"/>
    <col min="6655" max="6655" width="9" style="8" customWidth="1"/>
    <col min="6656" max="6656" width="24.5" style="8" customWidth="1"/>
    <col min="6657" max="6657" width="9.875" style="8" customWidth="1"/>
    <col min="6658" max="6658" width="8.875" style="8"/>
    <col min="6659" max="6659" width="10.5" style="8" customWidth="1"/>
    <col min="6660" max="6660" width="10.25" style="8" bestFit="1" customWidth="1"/>
    <col min="6661" max="6661" width="9.625" style="8" customWidth="1"/>
    <col min="6662" max="6662" width="9" style="8" customWidth="1"/>
    <col min="6663" max="6907" width="8.875" style="8"/>
    <col min="6908" max="6908" width="24" style="8" customWidth="1"/>
    <col min="6909" max="6909" width="12.25" style="8" customWidth="1"/>
    <col min="6910" max="6910" width="10" style="8" customWidth="1"/>
    <col min="6911" max="6911" width="9" style="8" customWidth="1"/>
    <col min="6912" max="6912" width="24.5" style="8" customWidth="1"/>
    <col min="6913" max="6913" width="9.875" style="8" customWidth="1"/>
    <col min="6914" max="6914" width="8.875" style="8"/>
    <col min="6915" max="6915" width="10.5" style="8" customWidth="1"/>
    <col min="6916" max="6916" width="10.25" style="8" bestFit="1" customWidth="1"/>
    <col min="6917" max="6917" width="9.625" style="8" customWidth="1"/>
    <col min="6918" max="6918" width="9" style="8" customWidth="1"/>
    <col min="6919" max="7163" width="8.875" style="8"/>
    <col min="7164" max="7164" width="24" style="8" customWidth="1"/>
    <col min="7165" max="7165" width="12.25" style="8" customWidth="1"/>
    <col min="7166" max="7166" width="10" style="8" customWidth="1"/>
    <col min="7167" max="7167" width="9" style="8" customWidth="1"/>
    <col min="7168" max="7168" width="24.5" style="8" customWidth="1"/>
    <col min="7169" max="7169" width="9.875" style="8" customWidth="1"/>
    <col min="7170" max="7170" width="8.875" style="8"/>
    <col min="7171" max="7171" width="10.5" style="8" customWidth="1"/>
    <col min="7172" max="7172" width="10.25" style="8" bestFit="1" customWidth="1"/>
    <col min="7173" max="7173" width="9.625" style="8" customWidth="1"/>
    <col min="7174" max="7174" width="9" style="8" customWidth="1"/>
    <col min="7175" max="7419" width="8.875" style="8"/>
    <col min="7420" max="7420" width="24" style="8" customWidth="1"/>
    <col min="7421" max="7421" width="12.25" style="8" customWidth="1"/>
    <col min="7422" max="7422" width="10" style="8" customWidth="1"/>
    <col min="7423" max="7423" width="9" style="8" customWidth="1"/>
    <col min="7424" max="7424" width="24.5" style="8" customWidth="1"/>
    <col min="7425" max="7425" width="9.875" style="8" customWidth="1"/>
    <col min="7426" max="7426" width="8.875" style="8"/>
    <col min="7427" max="7427" width="10.5" style="8" customWidth="1"/>
    <col min="7428" max="7428" width="10.25" style="8" bestFit="1" customWidth="1"/>
    <col min="7429" max="7429" width="9.625" style="8" customWidth="1"/>
    <col min="7430" max="7430" width="9" style="8" customWidth="1"/>
    <col min="7431" max="7675" width="8.875" style="8"/>
    <col min="7676" max="7676" width="24" style="8" customWidth="1"/>
    <col min="7677" max="7677" width="12.25" style="8" customWidth="1"/>
    <col min="7678" max="7678" width="10" style="8" customWidth="1"/>
    <col min="7679" max="7679" width="9" style="8" customWidth="1"/>
    <col min="7680" max="7680" width="24.5" style="8" customWidth="1"/>
    <col min="7681" max="7681" width="9.875" style="8" customWidth="1"/>
    <col min="7682" max="7682" width="8.875" style="8"/>
    <col min="7683" max="7683" width="10.5" style="8" customWidth="1"/>
    <col min="7684" max="7684" width="10.25" style="8" bestFit="1" customWidth="1"/>
    <col min="7685" max="7685" width="9.625" style="8" customWidth="1"/>
    <col min="7686" max="7686" width="9" style="8" customWidth="1"/>
    <col min="7687" max="7931" width="8.875" style="8"/>
    <col min="7932" max="7932" width="24" style="8" customWidth="1"/>
    <col min="7933" max="7933" width="12.25" style="8" customWidth="1"/>
    <col min="7934" max="7934" width="10" style="8" customWidth="1"/>
    <col min="7935" max="7935" width="9" style="8" customWidth="1"/>
    <col min="7936" max="7936" width="24.5" style="8" customWidth="1"/>
    <col min="7937" max="7937" width="9.875" style="8" customWidth="1"/>
    <col min="7938" max="7938" width="8.875" style="8"/>
    <col min="7939" max="7939" width="10.5" style="8" customWidth="1"/>
    <col min="7940" max="7940" width="10.25" style="8" bestFit="1" customWidth="1"/>
    <col min="7941" max="7941" width="9.625" style="8" customWidth="1"/>
    <col min="7942" max="7942" width="9" style="8" customWidth="1"/>
    <col min="7943" max="8187" width="8.875" style="8"/>
    <col min="8188" max="8188" width="24" style="8" customWidth="1"/>
    <col min="8189" max="8189" width="12.25" style="8" customWidth="1"/>
    <col min="8190" max="8190" width="10" style="8" customWidth="1"/>
    <col min="8191" max="8191" width="9" style="8" customWidth="1"/>
    <col min="8192" max="8192" width="24.5" style="8" customWidth="1"/>
    <col min="8193" max="8193" width="9.875" style="8" customWidth="1"/>
    <col min="8194" max="8194" width="8.875" style="8"/>
    <col min="8195" max="8195" width="10.5" style="8" customWidth="1"/>
    <col min="8196" max="8196" width="10.25" style="8" bestFit="1" customWidth="1"/>
    <col min="8197" max="8197" width="9.625" style="8" customWidth="1"/>
    <col min="8198" max="8198" width="9" style="8" customWidth="1"/>
    <col min="8199" max="8443" width="8.875" style="8"/>
    <col min="8444" max="8444" width="24" style="8" customWidth="1"/>
    <col min="8445" max="8445" width="12.25" style="8" customWidth="1"/>
    <col min="8446" max="8446" width="10" style="8" customWidth="1"/>
    <col min="8447" max="8447" width="9" style="8" customWidth="1"/>
    <col min="8448" max="8448" width="24.5" style="8" customWidth="1"/>
    <col min="8449" max="8449" width="9.875" style="8" customWidth="1"/>
    <col min="8450" max="8450" width="8.875" style="8"/>
    <col min="8451" max="8451" width="10.5" style="8" customWidth="1"/>
    <col min="8452" max="8452" width="10.25" style="8" bestFit="1" customWidth="1"/>
    <col min="8453" max="8453" width="9.625" style="8" customWidth="1"/>
    <col min="8454" max="8454" width="9" style="8" customWidth="1"/>
    <col min="8455" max="8699" width="8.875" style="8"/>
    <col min="8700" max="8700" width="24" style="8" customWidth="1"/>
    <col min="8701" max="8701" width="12.25" style="8" customWidth="1"/>
    <col min="8702" max="8702" width="10" style="8" customWidth="1"/>
    <col min="8703" max="8703" width="9" style="8" customWidth="1"/>
    <col min="8704" max="8704" width="24.5" style="8" customWidth="1"/>
    <col min="8705" max="8705" width="9.875" style="8" customWidth="1"/>
    <col min="8706" max="8706" width="8.875" style="8"/>
    <col min="8707" max="8707" width="10.5" style="8" customWidth="1"/>
    <col min="8708" max="8708" width="10.25" style="8" bestFit="1" customWidth="1"/>
    <col min="8709" max="8709" width="9.625" style="8" customWidth="1"/>
    <col min="8710" max="8710" width="9" style="8" customWidth="1"/>
    <col min="8711" max="8955" width="8.875" style="8"/>
    <col min="8956" max="8956" width="24" style="8" customWidth="1"/>
    <col min="8957" max="8957" width="12.25" style="8" customWidth="1"/>
    <col min="8958" max="8958" width="10" style="8" customWidth="1"/>
    <col min="8959" max="8959" width="9" style="8" customWidth="1"/>
    <col min="8960" max="8960" width="24.5" style="8" customWidth="1"/>
    <col min="8961" max="8961" width="9.875" style="8" customWidth="1"/>
    <col min="8962" max="8962" width="8.875" style="8"/>
    <col min="8963" max="8963" width="10.5" style="8" customWidth="1"/>
    <col min="8964" max="8964" width="10.25" style="8" bestFit="1" customWidth="1"/>
    <col min="8965" max="8965" width="9.625" style="8" customWidth="1"/>
    <col min="8966" max="8966" width="9" style="8" customWidth="1"/>
    <col min="8967" max="9211" width="8.875" style="8"/>
    <col min="9212" max="9212" width="24" style="8" customWidth="1"/>
    <col min="9213" max="9213" width="12.25" style="8" customWidth="1"/>
    <col min="9214" max="9214" width="10" style="8" customWidth="1"/>
    <col min="9215" max="9215" width="9" style="8" customWidth="1"/>
    <col min="9216" max="9216" width="24.5" style="8" customWidth="1"/>
    <col min="9217" max="9217" width="9.875" style="8" customWidth="1"/>
    <col min="9218" max="9218" width="8.875" style="8"/>
    <col min="9219" max="9219" width="10.5" style="8" customWidth="1"/>
    <col min="9220" max="9220" width="10.25" style="8" bestFit="1" customWidth="1"/>
    <col min="9221" max="9221" width="9.625" style="8" customWidth="1"/>
    <col min="9222" max="9222" width="9" style="8" customWidth="1"/>
    <col min="9223" max="9467" width="8.875" style="8"/>
    <col min="9468" max="9468" width="24" style="8" customWidth="1"/>
    <col min="9469" max="9469" width="12.25" style="8" customWidth="1"/>
    <col min="9470" max="9470" width="10" style="8" customWidth="1"/>
    <col min="9471" max="9471" width="9" style="8" customWidth="1"/>
    <col min="9472" max="9472" width="24.5" style="8" customWidth="1"/>
    <col min="9473" max="9473" width="9.875" style="8" customWidth="1"/>
    <col min="9474" max="9474" width="8.875" style="8"/>
    <col min="9475" max="9475" width="10.5" style="8" customWidth="1"/>
    <col min="9476" max="9476" width="10.25" style="8" bestFit="1" customWidth="1"/>
    <col min="9477" max="9477" width="9.625" style="8" customWidth="1"/>
    <col min="9478" max="9478" width="9" style="8" customWidth="1"/>
    <col min="9479" max="9723" width="8.875" style="8"/>
    <col min="9724" max="9724" width="24" style="8" customWidth="1"/>
    <col min="9725" max="9725" width="12.25" style="8" customWidth="1"/>
    <col min="9726" max="9726" width="10" style="8" customWidth="1"/>
    <col min="9727" max="9727" width="9" style="8" customWidth="1"/>
    <col min="9728" max="9728" width="24.5" style="8" customWidth="1"/>
    <col min="9729" max="9729" width="9.875" style="8" customWidth="1"/>
    <col min="9730" max="9730" width="8.875" style="8"/>
    <col min="9731" max="9731" width="10.5" style="8" customWidth="1"/>
    <col min="9732" max="9732" width="10.25" style="8" bestFit="1" customWidth="1"/>
    <col min="9733" max="9733" width="9.625" style="8" customWidth="1"/>
    <col min="9734" max="9734" width="9" style="8" customWidth="1"/>
    <col min="9735" max="9979" width="8.875" style="8"/>
    <col min="9980" max="9980" width="24" style="8" customWidth="1"/>
    <col min="9981" max="9981" width="12.25" style="8" customWidth="1"/>
    <col min="9982" max="9982" width="10" style="8" customWidth="1"/>
    <col min="9983" max="9983" width="9" style="8" customWidth="1"/>
    <col min="9984" max="9984" width="24.5" style="8" customWidth="1"/>
    <col min="9985" max="9985" width="9.875" style="8" customWidth="1"/>
    <col min="9986" max="9986" width="8.875" style="8"/>
    <col min="9987" max="9987" width="10.5" style="8" customWidth="1"/>
    <col min="9988" max="9988" width="10.25" style="8" bestFit="1" customWidth="1"/>
    <col min="9989" max="9989" width="9.625" style="8" customWidth="1"/>
    <col min="9990" max="9990" width="9" style="8" customWidth="1"/>
    <col min="9991" max="10235" width="8.875" style="8"/>
    <col min="10236" max="10236" width="24" style="8" customWidth="1"/>
    <col min="10237" max="10237" width="12.25" style="8" customWidth="1"/>
    <col min="10238" max="10238" width="10" style="8" customWidth="1"/>
    <col min="10239" max="10239" width="9" style="8" customWidth="1"/>
    <col min="10240" max="10240" width="24.5" style="8" customWidth="1"/>
    <col min="10241" max="10241" width="9.875" style="8" customWidth="1"/>
    <col min="10242" max="10242" width="8.875" style="8"/>
    <col min="10243" max="10243" width="10.5" style="8" customWidth="1"/>
    <col min="10244" max="10244" width="10.25" style="8" bestFit="1" customWidth="1"/>
    <col min="10245" max="10245" width="9.625" style="8" customWidth="1"/>
    <col min="10246" max="10246" width="9" style="8" customWidth="1"/>
    <col min="10247" max="10491" width="8.875" style="8"/>
    <col min="10492" max="10492" width="24" style="8" customWidth="1"/>
    <col min="10493" max="10493" width="12.25" style="8" customWidth="1"/>
    <col min="10494" max="10494" width="10" style="8" customWidth="1"/>
    <col min="10495" max="10495" width="9" style="8" customWidth="1"/>
    <col min="10496" max="10496" width="24.5" style="8" customWidth="1"/>
    <col min="10497" max="10497" width="9.875" style="8" customWidth="1"/>
    <col min="10498" max="10498" width="8.875" style="8"/>
    <col min="10499" max="10499" width="10.5" style="8" customWidth="1"/>
    <col min="10500" max="10500" width="10.25" style="8" bestFit="1" customWidth="1"/>
    <col min="10501" max="10501" width="9.625" style="8" customWidth="1"/>
    <col min="10502" max="10502" width="9" style="8" customWidth="1"/>
    <col min="10503" max="10747" width="8.875" style="8"/>
    <col min="10748" max="10748" width="24" style="8" customWidth="1"/>
    <col min="10749" max="10749" width="12.25" style="8" customWidth="1"/>
    <col min="10750" max="10750" width="10" style="8" customWidth="1"/>
    <col min="10751" max="10751" width="9" style="8" customWidth="1"/>
    <col min="10752" max="10752" width="24.5" style="8" customWidth="1"/>
    <col min="10753" max="10753" width="9.875" style="8" customWidth="1"/>
    <col min="10754" max="10754" width="8.875" style="8"/>
    <col min="10755" max="10755" width="10.5" style="8" customWidth="1"/>
    <col min="10756" max="10756" width="10.25" style="8" bestFit="1" customWidth="1"/>
    <col min="10757" max="10757" width="9.625" style="8" customWidth="1"/>
    <col min="10758" max="10758" width="9" style="8" customWidth="1"/>
    <col min="10759" max="11003" width="8.875" style="8"/>
    <col min="11004" max="11004" width="24" style="8" customWidth="1"/>
    <col min="11005" max="11005" width="12.25" style="8" customWidth="1"/>
    <col min="11006" max="11006" width="10" style="8" customWidth="1"/>
    <col min="11007" max="11007" width="9" style="8" customWidth="1"/>
    <col min="11008" max="11008" width="24.5" style="8" customWidth="1"/>
    <col min="11009" max="11009" width="9.875" style="8" customWidth="1"/>
    <col min="11010" max="11010" width="8.875" style="8"/>
    <col min="11011" max="11011" width="10.5" style="8" customWidth="1"/>
    <col min="11012" max="11012" width="10.25" style="8" bestFit="1" customWidth="1"/>
    <col min="11013" max="11013" width="9.625" style="8" customWidth="1"/>
    <col min="11014" max="11014" width="9" style="8" customWidth="1"/>
    <col min="11015" max="11259" width="8.875" style="8"/>
    <col min="11260" max="11260" width="24" style="8" customWidth="1"/>
    <col min="11261" max="11261" width="12.25" style="8" customWidth="1"/>
    <col min="11262" max="11262" width="10" style="8" customWidth="1"/>
    <col min="11263" max="11263" width="9" style="8" customWidth="1"/>
    <col min="11264" max="11264" width="24.5" style="8" customWidth="1"/>
    <col min="11265" max="11265" width="9.875" style="8" customWidth="1"/>
    <col min="11266" max="11266" width="8.875" style="8"/>
    <col min="11267" max="11267" width="10.5" style="8" customWidth="1"/>
    <col min="11268" max="11268" width="10.25" style="8" bestFit="1" customWidth="1"/>
    <col min="11269" max="11269" width="9.625" style="8" customWidth="1"/>
    <col min="11270" max="11270" width="9" style="8" customWidth="1"/>
    <col min="11271" max="11515" width="8.875" style="8"/>
    <col min="11516" max="11516" width="24" style="8" customWidth="1"/>
    <col min="11517" max="11517" width="12.25" style="8" customWidth="1"/>
    <col min="11518" max="11518" width="10" style="8" customWidth="1"/>
    <col min="11519" max="11519" width="9" style="8" customWidth="1"/>
    <col min="11520" max="11520" width="24.5" style="8" customWidth="1"/>
    <col min="11521" max="11521" width="9.875" style="8" customWidth="1"/>
    <col min="11522" max="11522" width="8.875" style="8"/>
    <col min="11523" max="11523" width="10.5" style="8" customWidth="1"/>
    <col min="11524" max="11524" width="10.25" style="8" bestFit="1" customWidth="1"/>
    <col min="11525" max="11525" width="9.625" style="8" customWidth="1"/>
    <col min="11526" max="11526" width="9" style="8" customWidth="1"/>
    <col min="11527" max="11771" width="8.875" style="8"/>
    <col min="11772" max="11772" width="24" style="8" customWidth="1"/>
    <col min="11773" max="11773" width="12.25" style="8" customWidth="1"/>
    <col min="11774" max="11774" width="10" style="8" customWidth="1"/>
    <col min="11775" max="11775" width="9" style="8" customWidth="1"/>
    <col min="11776" max="11776" width="24.5" style="8" customWidth="1"/>
    <col min="11777" max="11777" width="9.875" style="8" customWidth="1"/>
    <col min="11778" max="11778" width="8.875" style="8"/>
    <col min="11779" max="11779" width="10.5" style="8" customWidth="1"/>
    <col min="11780" max="11780" width="10.25" style="8" bestFit="1" customWidth="1"/>
    <col min="11781" max="11781" width="9.625" style="8" customWidth="1"/>
    <col min="11782" max="11782" width="9" style="8" customWidth="1"/>
    <col min="11783" max="12027" width="8.875" style="8"/>
    <col min="12028" max="12028" width="24" style="8" customWidth="1"/>
    <col min="12029" max="12029" width="12.25" style="8" customWidth="1"/>
    <col min="12030" max="12030" width="10" style="8" customWidth="1"/>
    <col min="12031" max="12031" width="9" style="8" customWidth="1"/>
    <col min="12032" max="12032" width="24.5" style="8" customWidth="1"/>
    <col min="12033" max="12033" width="9.875" style="8" customWidth="1"/>
    <col min="12034" max="12034" width="8.875" style="8"/>
    <col min="12035" max="12035" width="10.5" style="8" customWidth="1"/>
    <col min="12036" max="12036" width="10.25" style="8" bestFit="1" customWidth="1"/>
    <col min="12037" max="12037" width="9.625" style="8" customWidth="1"/>
    <col min="12038" max="12038" width="9" style="8" customWidth="1"/>
    <col min="12039" max="12283" width="8.875" style="8"/>
    <col min="12284" max="12284" width="24" style="8" customWidth="1"/>
    <col min="12285" max="12285" width="12.25" style="8" customWidth="1"/>
    <col min="12286" max="12286" width="10" style="8" customWidth="1"/>
    <col min="12287" max="12287" width="9" style="8" customWidth="1"/>
    <col min="12288" max="12288" width="24.5" style="8" customWidth="1"/>
    <col min="12289" max="12289" width="9.875" style="8" customWidth="1"/>
    <col min="12290" max="12290" width="8.875" style="8"/>
    <col min="12291" max="12291" width="10.5" style="8" customWidth="1"/>
    <col min="12292" max="12292" width="10.25" style="8" bestFit="1" customWidth="1"/>
    <col min="12293" max="12293" width="9.625" style="8" customWidth="1"/>
    <col min="12294" max="12294" width="9" style="8" customWidth="1"/>
    <col min="12295" max="12539" width="8.875" style="8"/>
    <col min="12540" max="12540" width="24" style="8" customWidth="1"/>
    <col min="12541" max="12541" width="12.25" style="8" customWidth="1"/>
    <col min="12542" max="12542" width="10" style="8" customWidth="1"/>
    <col min="12543" max="12543" width="9" style="8" customWidth="1"/>
    <col min="12544" max="12544" width="24.5" style="8" customWidth="1"/>
    <col min="12545" max="12545" width="9.875" style="8" customWidth="1"/>
    <col min="12546" max="12546" width="8.875" style="8"/>
    <col min="12547" max="12547" width="10.5" style="8" customWidth="1"/>
    <col min="12548" max="12548" width="10.25" style="8" bestFit="1" customWidth="1"/>
    <col min="12549" max="12549" width="9.625" style="8" customWidth="1"/>
    <col min="12550" max="12550" width="9" style="8" customWidth="1"/>
    <col min="12551" max="12795" width="8.875" style="8"/>
    <col min="12796" max="12796" width="24" style="8" customWidth="1"/>
    <col min="12797" max="12797" width="12.25" style="8" customWidth="1"/>
    <col min="12798" max="12798" width="10" style="8" customWidth="1"/>
    <col min="12799" max="12799" width="9" style="8" customWidth="1"/>
    <col min="12800" max="12800" width="24.5" style="8" customWidth="1"/>
    <col min="12801" max="12801" width="9.875" style="8" customWidth="1"/>
    <col min="12802" max="12802" width="8.875" style="8"/>
    <col min="12803" max="12803" width="10.5" style="8" customWidth="1"/>
    <col min="12804" max="12804" width="10.25" style="8" bestFit="1" customWidth="1"/>
    <col min="12805" max="12805" width="9.625" style="8" customWidth="1"/>
    <col min="12806" max="12806" width="9" style="8" customWidth="1"/>
    <col min="12807" max="13051" width="8.875" style="8"/>
    <col min="13052" max="13052" width="24" style="8" customWidth="1"/>
    <col min="13053" max="13053" width="12.25" style="8" customWidth="1"/>
    <col min="13054" max="13054" width="10" style="8" customWidth="1"/>
    <col min="13055" max="13055" width="9" style="8" customWidth="1"/>
    <col min="13056" max="13056" width="24.5" style="8" customWidth="1"/>
    <col min="13057" max="13057" width="9.875" style="8" customWidth="1"/>
    <col min="13058" max="13058" width="8.875" style="8"/>
    <col min="13059" max="13059" width="10.5" style="8" customWidth="1"/>
    <col min="13060" max="13060" width="10.25" style="8" bestFit="1" customWidth="1"/>
    <col min="13061" max="13061" width="9.625" style="8" customWidth="1"/>
    <col min="13062" max="13062" width="9" style="8" customWidth="1"/>
    <col min="13063" max="13307" width="8.875" style="8"/>
    <col min="13308" max="13308" width="24" style="8" customWidth="1"/>
    <col min="13309" max="13309" width="12.25" style="8" customWidth="1"/>
    <col min="13310" max="13310" width="10" style="8" customWidth="1"/>
    <col min="13311" max="13311" width="9" style="8" customWidth="1"/>
    <col min="13312" max="13312" width="24.5" style="8" customWidth="1"/>
    <col min="13313" max="13313" width="9.875" style="8" customWidth="1"/>
    <col min="13314" max="13314" width="8.875" style="8"/>
    <col min="13315" max="13315" width="10.5" style="8" customWidth="1"/>
    <col min="13316" max="13316" width="10.25" style="8" bestFit="1" customWidth="1"/>
    <col min="13317" max="13317" width="9.625" style="8" customWidth="1"/>
    <col min="13318" max="13318" width="9" style="8" customWidth="1"/>
    <col min="13319" max="13563" width="8.875" style="8"/>
    <col min="13564" max="13564" width="24" style="8" customWidth="1"/>
    <col min="13565" max="13565" width="12.25" style="8" customWidth="1"/>
    <col min="13566" max="13566" width="10" style="8" customWidth="1"/>
    <col min="13567" max="13567" width="9" style="8" customWidth="1"/>
    <col min="13568" max="13568" width="24.5" style="8" customWidth="1"/>
    <col min="13569" max="13569" width="9.875" style="8" customWidth="1"/>
    <col min="13570" max="13570" width="8.875" style="8"/>
    <col min="13571" max="13571" width="10.5" style="8" customWidth="1"/>
    <col min="13572" max="13572" width="10.25" style="8" bestFit="1" customWidth="1"/>
    <col min="13573" max="13573" width="9.625" style="8" customWidth="1"/>
    <col min="13574" max="13574" width="9" style="8" customWidth="1"/>
    <col min="13575" max="13819" width="8.875" style="8"/>
    <col min="13820" max="13820" width="24" style="8" customWidth="1"/>
    <col min="13821" max="13821" width="12.25" style="8" customWidth="1"/>
    <col min="13822" max="13822" width="10" style="8" customWidth="1"/>
    <col min="13823" max="13823" width="9" style="8" customWidth="1"/>
    <col min="13824" max="13824" width="24.5" style="8" customWidth="1"/>
    <col min="13825" max="13825" width="9.875" style="8" customWidth="1"/>
    <col min="13826" max="13826" width="8.875" style="8"/>
    <col min="13827" max="13827" width="10.5" style="8" customWidth="1"/>
    <col min="13828" max="13828" width="10.25" style="8" bestFit="1" customWidth="1"/>
    <col min="13829" max="13829" width="9.625" style="8" customWidth="1"/>
    <col min="13830" max="13830" width="9" style="8" customWidth="1"/>
    <col min="13831" max="14075" width="8.875" style="8"/>
    <col min="14076" max="14076" width="24" style="8" customWidth="1"/>
    <col min="14077" max="14077" width="12.25" style="8" customWidth="1"/>
    <col min="14078" max="14078" width="10" style="8" customWidth="1"/>
    <col min="14079" max="14079" width="9" style="8" customWidth="1"/>
    <col min="14080" max="14080" width="24.5" style="8" customWidth="1"/>
    <col min="14081" max="14081" width="9.875" style="8" customWidth="1"/>
    <col min="14082" max="14082" width="8.875" style="8"/>
    <col min="14083" max="14083" width="10.5" style="8" customWidth="1"/>
    <col min="14084" max="14084" width="10.25" style="8" bestFit="1" customWidth="1"/>
    <col min="14085" max="14085" width="9.625" style="8" customWidth="1"/>
    <col min="14086" max="14086" width="9" style="8" customWidth="1"/>
    <col min="14087" max="14331" width="8.875" style="8"/>
    <col min="14332" max="14332" width="24" style="8" customWidth="1"/>
    <col min="14333" max="14333" width="12.25" style="8" customWidth="1"/>
    <col min="14334" max="14334" width="10" style="8" customWidth="1"/>
    <col min="14335" max="14335" width="9" style="8" customWidth="1"/>
    <col min="14336" max="14336" width="24.5" style="8" customWidth="1"/>
    <col min="14337" max="14337" width="9.875" style="8" customWidth="1"/>
    <col min="14338" max="14338" width="8.875" style="8"/>
    <col min="14339" max="14339" width="10.5" style="8" customWidth="1"/>
    <col min="14340" max="14340" width="10.25" style="8" bestFit="1" customWidth="1"/>
    <col min="14341" max="14341" width="9.625" style="8" customWidth="1"/>
    <col min="14342" max="14342" width="9" style="8" customWidth="1"/>
    <col min="14343" max="14587" width="8.875" style="8"/>
    <col min="14588" max="14588" width="24" style="8" customWidth="1"/>
    <col min="14589" max="14589" width="12.25" style="8" customWidth="1"/>
    <col min="14590" max="14590" width="10" style="8" customWidth="1"/>
    <col min="14591" max="14591" width="9" style="8" customWidth="1"/>
    <col min="14592" max="14592" width="24.5" style="8" customWidth="1"/>
    <col min="14593" max="14593" width="9.875" style="8" customWidth="1"/>
    <col min="14594" max="14594" width="8.875" style="8"/>
    <col min="14595" max="14595" width="10.5" style="8" customWidth="1"/>
    <col min="14596" max="14596" width="10.25" style="8" bestFit="1" customWidth="1"/>
    <col min="14597" max="14597" width="9.625" style="8" customWidth="1"/>
    <col min="14598" max="14598" width="9" style="8" customWidth="1"/>
    <col min="14599" max="14843" width="8.875" style="8"/>
    <col min="14844" max="14844" width="24" style="8" customWidth="1"/>
    <col min="14845" max="14845" width="12.25" style="8" customWidth="1"/>
    <col min="14846" max="14846" width="10" style="8" customWidth="1"/>
    <col min="14847" max="14847" width="9" style="8" customWidth="1"/>
    <col min="14848" max="14848" width="24.5" style="8" customWidth="1"/>
    <col min="14849" max="14849" width="9.875" style="8" customWidth="1"/>
    <col min="14850" max="14850" width="8.875" style="8"/>
    <col min="14851" max="14851" width="10.5" style="8" customWidth="1"/>
    <col min="14852" max="14852" width="10.25" style="8" bestFit="1" customWidth="1"/>
    <col min="14853" max="14853" width="9.625" style="8" customWidth="1"/>
    <col min="14854" max="14854" width="9" style="8" customWidth="1"/>
    <col min="14855" max="15099" width="8.875" style="8"/>
    <col min="15100" max="15100" width="24" style="8" customWidth="1"/>
    <col min="15101" max="15101" width="12.25" style="8" customWidth="1"/>
    <col min="15102" max="15102" width="10" style="8" customWidth="1"/>
    <col min="15103" max="15103" width="9" style="8" customWidth="1"/>
    <col min="15104" max="15104" width="24.5" style="8" customWidth="1"/>
    <col min="15105" max="15105" width="9.875" style="8" customWidth="1"/>
    <col min="15106" max="15106" width="8.875" style="8"/>
    <col min="15107" max="15107" width="10.5" style="8" customWidth="1"/>
    <col min="15108" max="15108" width="10.25" style="8" bestFit="1" customWidth="1"/>
    <col min="15109" max="15109" width="9.625" style="8" customWidth="1"/>
    <col min="15110" max="15110" width="9" style="8" customWidth="1"/>
    <col min="15111" max="15355" width="8.875" style="8"/>
    <col min="15356" max="15356" width="24" style="8" customWidth="1"/>
    <col min="15357" max="15357" width="12.25" style="8" customWidth="1"/>
    <col min="15358" max="15358" width="10" style="8" customWidth="1"/>
    <col min="15359" max="15359" width="9" style="8" customWidth="1"/>
    <col min="15360" max="15360" width="24.5" style="8" customWidth="1"/>
    <col min="15361" max="15361" width="9.875" style="8" customWidth="1"/>
    <col min="15362" max="15362" width="8.875" style="8"/>
    <col min="15363" max="15363" width="10.5" style="8" customWidth="1"/>
    <col min="15364" max="15364" width="10.25" style="8" bestFit="1" customWidth="1"/>
    <col min="15365" max="15365" width="9.625" style="8" customWidth="1"/>
    <col min="15366" max="15366" width="9" style="8" customWidth="1"/>
    <col min="15367" max="15611" width="8.875" style="8"/>
    <col min="15612" max="15612" width="24" style="8" customWidth="1"/>
    <col min="15613" max="15613" width="12.25" style="8" customWidth="1"/>
    <col min="15614" max="15614" width="10" style="8" customWidth="1"/>
    <col min="15615" max="15615" width="9" style="8" customWidth="1"/>
    <col min="15616" max="15616" width="24.5" style="8" customWidth="1"/>
    <col min="15617" max="15617" width="9.875" style="8" customWidth="1"/>
    <col min="15618" max="15618" width="8.875" style="8"/>
    <col min="15619" max="15619" width="10.5" style="8" customWidth="1"/>
    <col min="15620" max="15620" width="10.25" style="8" bestFit="1" customWidth="1"/>
    <col min="15621" max="15621" width="9.625" style="8" customWidth="1"/>
    <col min="15622" max="15622" width="9" style="8" customWidth="1"/>
    <col min="15623" max="15867" width="8.875" style="8"/>
    <col min="15868" max="15868" width="24" style="8" customWidth="1"/>
    <col min="15869" max="15869" width="12.25" style="8" customWidth="1"/>
    <col min="15870" max="15870" width="10" style="8" customWidth="1"/>
    <col min="15871" max="15871" width="9" style="8" customWidth="1"/>
    <col min="15872" max="15872" width="24.5" style="8" customWidth="1"/>
    <col min="15873" max="15873" width="9.875" style="8" customWidth="1"/>
    <col min="15874" max="15874" width="8.875" style="8"/>
    <col min="15875" max="15875" width="10.5" style="8" customWidth="1"/>
    <col min="15876" max="15876" width="10.25" style="8" bestFit="1" customWidth="1"/>
    <col min="15877" max="15877" width="9.625" style="8" customWidth="1"/>
    <col min="15878" max="15878" width="9" style="8" customWidth="1"/>
    <col min="15879" max="16123" width="8.875" style="8"/>
    <col min="16124" max="16124" width="24" style="8" customWidth="1"/>
    <col min="16125" max="16125" width="12.25" style="8" customWidth="1"/>
    <col min="16126" max="16126" width="10" style="8" customWidth="1"/>
    <col min="16127" max="16127" width="9" style="8" customWidth="1"/>
    <col min="16128" max="16128" width="24.5" style="8" customWidth="1"/>
    <col min="16129" max="16129" width="9.875" style="8" customWidth="1"/>
    <col min="16130" max="16130" width="8.875" style="8"/>
    <col min="16131" max="16131" width="10.5" style="8" customWidth="1"/>
    <col min="16132" max="16132" width="10.25" style="8" bestFit="1" customWidth="1"/>
    <col min="16133" max="16133" width="9.625" style="8" customWidth="1"/>
    <col min="16134" max="16134" width="9" style="8" customWidth="1"/>
    <col min="16135" max="16384" width="8.875" style="8"/>
  </cols>
  <sheetData>
    <row r="1" spans="1:11" ht="54" customHeight="1">
      <c r="A1" s="292"/>
      <c r="B1" s="342" t="s">
        <v>325</v>
      </c>
      <c r="C1" s="342"/>
      <c r="D1" s="342"/>
      <c r="E1" s="342"/>
      <c r="F1" s="342"/>
      <c r="G1" s="342"/>
      <c r="H1" s="342"/>
      <c r="I1" s="342"/>
      <c r="J1" s="292"/>
      <c r="K1" s="292"/>
    </row>
    <row r="2" spans="1:11" ht="25.5" customHeight="1">
      <c r="A2" s="292"/>
      <c r="B2" s="462" t="s">
        <v>326</v>
      </c>
      <c r="C2" s="462"/>
      <c r="D2" s="462"/>
      <c r="E2" s="462"/>
      <c r="F2" s="462"/>
      <c r="G2" s="462"/>
      <c r="H2" s="462"/>
      <c r="I2" s="462"/>
      <c r="J2" s="292"/>
      <c r="K2" s="292"/>
    </row>
    <row r="3" spans="1:11" ht="21" customHeight="1">
      <c r="A3" s="292"/>
      <c r="B3" s="462"/>
      <c r="C3" s="462"/>
      <c r="D3" s="462"/>
      <c r="E3" s="462"/>
      <c r="F3" s="462"/>
      <c r="G3" s="462"/>
      <c r="H3" s="462"/>
      <c r="I3" s="462"/>
      <c r="J3" s="292"/>
      <c r="K3" s="292"/>
    </row>
    <row r="4" spans="1:11" ht="42" customHeight="1">
      <c r="A4" s="292"/>
      <c r="B4" s="462"/>
      <c r="C4" s="462"/>
      <c r="D4" s="462"/>
      <c r="E4" s="462"/>
      <c r="F4" s="462"/>
      <c r="G4" s="462"/>
      <c r="H4" s="462"/>
      <c r="I4" s="462"/>
      <c r="J4" s="292"/>
      <c r="K4" s="292"/>
    </row>
    <row r="5" spans="1:11" ht="14.25" customHeight="1">
      <c r="A5" s="292"/>
      <c r="B5" s="463"/>
      <c r="C5" s="463"/>
      <c r="D5" s="463"/>
      <c r="E5" s="463"/>
      <c r="F5" s="463"/>
      <c r="G5" s="463"/>
      <c r="H5" s="463"/>
      <c r="I5" s="463"/>
      <c r="J5" s="292"/>
      <c r="K5" s="292"/>
    </row>
    <row r="6" spans="1:11">
      <c r="A6" s="213" t="s">
        <v>327</v>
      </c>
      <c r="B6" s="214"/>
      <c r="C6" s="214"/>
      <c r="D6" s="214"/>
      <c r="E6" s="214"/>
      <c r="F6" s="214"/>
      <c r="G6" s="215"/>
      <c r="H6" s="215"/>
      <c r="I6" s="139"/>
      <c r="J6" s="139"/>
      <c r="K6" s="139"/>
    </row>
    <row r="7" spans="1:11" ht="15.6">
      <c r="A7" s="216" t="s">
        <v>328</v>
      </c>
      <c r="B7" s="216"/>
      <c r="C7" s="216"/>
      <c r="D7" s="216"/>
      <c r="E7" s="216"/>
      <c r="F7" s="215"/>
      <c r="G7" s="215"/>
      <c r="H7" s="215"/>
      <c r="I7" s="215"/>
      <c r="J7" s="292"/>
      <c r="K7" s="292"/>
    </row>
    <row r="8" spans="1:11" ht="15.6">
      <c r="A8" s="292"/>
      <c r="B8" s="292"/>
      <c r="C8" s="292"/>
      <c r="D8" s="292"/>
      <c r="E8" s="292"/>
      <c r="F8" s="292"/>
      <c r="G8" s="292"/>
      <c r="H8" s="139"/>
      <c r="I8" s="139"/>
      <c r="J8" s="139"/>
      <c r="K8" s="139"/>
    </row>
    <row r="9" spans="1:11" ht="20.25">
      <c r="A9" s="313"/>
      <c r="B9" s="314" t="s">
        <v>329</v>
      </c>
      <c r="C9" s="314"/>
      <c r="D9" s="314"/>
      <c r="E9" s="314"/>
      <c r="F9" s="315"/>
      <c r="G9" s="315"/>
      <c r="H9" s="313"/>
      <c r="I9" s="313"/>
      <c r="J9" s="313"/>
      <c r="K9" s="313"/>
    </row>
    <row r="10" spans="1:11" ht="14.25">
      <c r="A10" s="464" t="s">
        <v>21</v>
      </c>
      <c r="B10" s="465" t="s">
        <v>140</v>
      </c>
      <c r="C10" s="316" t="s">
        <v>26</v>
      </c>
      <c r="D10" s="317" t="s">
        <v>141</v>
      </c>
      <c r="E10" s="464" t="s">
        <v>330</v>
      </c>
      <c r="F10" s="464" t="s">
        <v>22</v>
      </c>
      <c r="G10" s="318" t="s">
        <v>26</v>
      </c>
      <c r="H10" s="466" t="s">
        <v>141</v>
      </c>
      <c r="I10" s="466"/>
      <c r="J10" s="313"/>
      <c r="K10" s="313"/>
    </row>
    <row r="11" spans="1:11" ht="14.25">
      <c r="A11" s="467"/>
      <c r="B11" s="468"/>
      <c r="C11" s="319" t="s">
        <v>331</v>
      </c>
      <c r="D11" s="319" t="s">
        <v>306</v>
      </c>
      <c r="E11" s="469"/>
      <c r="F11" s="469"/>
      <c r="G11" s="319" t="s">
        <v>306</v>
      </c>
      <c r="H11" s="320" t="s">
        <v>332</v>
      </c>
      <c r="I11" s="320" t="s">
        <v>333</v>
      </c>
      <c r="J11" s="313"/>
      <c r="K11" s="313"/>
    </row>
    <row r="12" spans="1:11" ht="14.25">
      <c r="A12" s="217" t="s">
        <v>334</v>
      </c>
      <c r="B12" s="327">
        <v>260707000000</v>
      </c>
      <c r="C12" s="142">
        <v>46211</v>
      </c>
      <c r="D12" s="218">
        <v>46215</v>
      </c>
      <c r="E12" s="141" t="s">
        <v>335</v>
      </c>
      <c r="F12" s="319" t="s">
        <v>336</v>
      </c>
      <c r="G12" s="218">
        <v>46223</v>
      </c>
      <c r="H12" s="218">
        <v>46236</v>
      </c>
      <c r="I12" s="218">
        <v>46243</v>
      </c>
      <c r="J12" s="313"/>
      <c r="K12" s="313"/>
    </row>
    <row r="13" spans="1:11" ht="14.25">
      <c r="A13" s="217" t="s">
        <v>334</v>
      </c>
      <c r="B13" s="327">
        <v>260714000000</v>
      </c>
      <c r="C13" s="142">
        <v>46218</v>
      </c>
      <c r="D13" s="218">
        <v>46222</v>
      </c>
      <c r="E13" s="220" t="s">
        <v>337</v>
      </c>
      <c r="F13" s="321" t="s">
        <v>338</v>
      </c>
      <c r="G13" s="218">
        <v>46225</v>
      </c>
      <c r="H13" s="218">
        <v>46238</v>
      </c>
      <c r="I13" s="218">
        <v>46245</v>
      </c>
      <c r="J13" s="313"/>
      <c r="K13" s="313"/>
    </row>
    <row r="14" spans="1:11" ht="14.25">
      <c r="A14" s="217" t="s">
        <v>334</v>
      </c>
      <c r="B14" s="327">
        <v>260721000000</v>
      </c>
      <c r="C14" s="142">
        <v>46225</v>
      </c>
      <c r="D14" s="218">
        <v>46229</v>
      </c>
      <c r="E14" s="322" t="s">
        <v>339</v>
      </c>
      <c r="F14" s="319" t="s">
        <v>340</v>
      </c>
      <c r="G14" s="218">
        <v>46232</v>
      </c>
      <c r="H14" s="218">
        <v>46245</v>
      </c>
      <c r="I14" s="218">
        <v>46252</v>
      </c>
      <c r="J14" s="313"/>
      <c r="K14" s="313"/>
    </row>
    <row r="15" spans="1:11" ht="14.25">
      <c r="A15" s="217" t="s">
        <v>334</v>
      </c>
      <c r="B15" s="327">
        <v>260728000000</v>
      </c>
      <c r="C15" s="142">
        <v>46232</v>
      </c>
      <c r="D15" s="218">
        <v>46236</v>
      </c>
      <c r="E15" s="141" t="s">
        <v>341</v>
      </c>
      <c r="F15" s="319" t="s">
        <v>342</v>
      </c>
      <c r="G15" s="218">
        <v>46244</v>
      </c>
      <c r="H15" s="218">
        <v>46256</v>
      </c>
      <c r="I15" s="218">
        <v>46262</v>
      </c>
      <c r="J15" s="313"/>
      <c r="K15" s="313"/>
    </row>
    <row r="16" spans="1:11" ht="14.25">
      <c r="A16" s="223"/>
      <c r="B16" s="223"/>
      <c r="C16" s="323" t="s">
        <v>228</v>
      </c>
      <c r="D16" s="220"/>
      <c r="E16" s="227" t="s">
        <v>228</v>
      </c>
      <c r="F16" s="220"/>
      <c r="G16" s="220"/>
      <c r="H16" s="220"/>
      <c r="I16" s="220"/>
      <c r="J16" s="313"/>
      <c r="K16" s="313"/>
    </row>
    <row r="17" spans="1:11" ht="14.25">
      <c r="A17" s="470" t="s">
        <v>301</v>
      </c>
      <c r="B17" s="470"/>
      <c r="C17" s="470"/>
      <c r="D17" s="470"/>
      <c r="E17" s="470"/>
      <c r="F17" s="470"/>
      <c r="G17" s="470"/>
      <c r="H17" s="470"/>
      <c r="I17" s="470"/>
      <c r="J17" s="470"/>
      <c r="K17" s="470"/>
    </row>
    <row r="18" spans="1:11" ht="14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  <c r="K18" s="313"/>
    </row>
    <row r="19" spans="1:11" ht="14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  <c r="K19" s="313"/>
    </row>
    <row r="20" spans="1:11" ht="14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  <c r="K20" s="313"/>
    </row>
    <row r="21" spans="1:11" ht="20.25">
      <c r="A21" s="313"/>
      <c r="B21" s="314" t="s">
        <v>329</v>
      </c>
      <c r="C21" s="314"/>
      <c r="D21" s="314"/>
      <c r="E21" s="314"/>
      <c r="F21" s="315"/>
      <c r="G21" s="315"/>
      <c r="H21" s="313"/>
      <c r="I21" s="313"/>
      <c r="J21" s="313"/>
      <c r="K21" s="313"/>
    </row>
    <row r="22" spans="1:11" ht="14.25">
      <c r="A22" s="464" t="s">
        <v>21</v>
      </c>
      <c r="B22" s="465" t="s">
        <v>140</v>
      </c>
      <c r="C22" s="316" t="s">
        <v>26</v>
      </c>
      <c r="D22" s="317" t="s">
        <v>141</v>
      </c>
      <c r="E22" s="464" t="s">
        <v>330</v>
      </c>
      <c r="F22" s="464" t="s">
        <v>22</v>
      </c>
      <c r="G22" s="318" t="s">
        <v>26</v>
      </c>
      <c r="H22" s="466" t="s">
        <v>141</v>
      </c>
      <c r="I22" s="466"/>
      <c r="J22" s="313"/>
      <c r="K22" s="313"/>
    </row>
    <row r="23" spans="1:11" ht="14.25">
      <c r="A23" s="467"/>
      <c r="B23" s="468"/>
      <c r="C23" s="319" t="s">
        <v>331</v>
      </c>
      <c r="D23" s="319" t="s">
        <v>343</v>
      </c>
      <c r="E23" s="469"/>
      <c r="F23" s="469"/>
      <c r="G23" s="319" t="s">
        <v>306</v>
      </c>
      <c r="H23" s="320" t="s">
        <v>332</v>
      </c>
      <c r="I23" s="320" t="s">
        <v>333</v>
      </c>
      <c r="J23" s="313"/>
      <c r="K23" s="313"/>
    </row>
    <row r="24" spans="1:11" ht="14.25">
      <c r="A24" s="217" t="s">
        <v>344</v>
      </c>
      <c r="B24" s="327">
        <v>260704000000</v>
      </c>
      <c r="C24" s="142">
        <v>46208</v>
      </c>
      <c r="D24" s="218">
        <v>46212</v>
      </c>
      <c r="E24" s="141" t="s">
        <v>335</v>
      </c>
      <c r="F24" s="319" t="s">
        <v>336</v>
      </c>
      <c r="G24" s="218">
        <v>46223</v>
      </c>
      <c r="H24" s="218">
        <v>46236</v>
      </c>
      <c r="I24" s="218">
        <v>46243</v>
      </c>
      <c r="J24" s="313"/>
      <c r="K24" s="313"/>
    </row>
    <row r="25" spans="1:11" ht="14.25">
      <c r="A25" s="217" t="s">
        <v>344</v>
      </c>
      <c r="B25" s="327">
        <v>260711000000</v>
      </c>
      <c r="C25" s="142">
        <v>46215</v>
      </c>
      <c r="D25" s="218">
        <v>46219</v>
      </c>
      <c r="E25" s="141" t="s">
        <v>335</v>
      </c>
      <c r="F25" s="319" t="s">
        <v>336</v>
      </c>
      <c r="G25" s="218">
        <v>46223</v>
      </c>
      <c r="H25" s="218">
        <v>46236</v>
      </c>
      <c r="I25" s="218">
        <v>46243</v>
      </c>
      <c r="J25" s="313"/>
      <c r="K25" s="313"/>
    </row>
    <row r="26" spans="1:11" ht="14.25">
      <c r="A26" s="217" t="s">
        <v>344</v>
      </c>
      <c r="B26" s="327">
        <v>260718000000</v>
      </c>
      <c r="C26" s="142">
        <v>46222</v>
      </c>
      <c r="D26" s="218">
        <v>46226</v>
      </c>
      <c r="E26" s="141" t="s">
        <v>339</v>
      </c>
      <c r="F26" s="319" t="s">
        <v>340</v>
      </c>
      <c r="G26" s="218">
        <v>46232</v>
      </c>
      <c r="H26" s="218">
        <v>46245</v>
      </c>
      <c r="I26" s="218">
        <v>46252</v>
      </c>
      <c r="J26" s="313"/>
      <c r="K26" s="313"/>
    </row>
    <row r="27" spans="1:11" ht="14.25">
      <c r="A27" s="217" t="s">
        <v>344</v>
      </c>
      <c r="B27" s="327">
        <v>260725000000</v>
      </c>
      <c r="C27" s="142">
        <v>46229</v>
      </c>
      <c r="D27" s="218">
        <v>46233</v>
      </c>
      <c r="E27" s="141" t="s">
        <v>341</v>
      </c>
      <c r="F27" s="319" t="s">
        <v>342</v>
      </c>
      <c r="G27" s="218">
        <v>46244</v>
      </c>
      <c r="H27" s="218">
        <v>46256</v>
      </c>
      <c r="I27" s="218">
        <v>46262</v>
      </c>
      <c r="J27" s="313"/>
      <c r="K27" s="313"/>
    </row>
    <row r="28" spans="1:11" ht="14.25">
      <c r="A28" s="324" t="s">
        <v>228</v>
      </c>
      <c r="B28" s="325" t="s">
        <v>228</v>
      </c>
      <c r="C28" s="323" t="s">
        <v>228</v>
      </c>
      <c r="D28" s="220"/>
      <c r="E28" s="326"/>
      <c r="F28" s="220"/>
      <c r="G28" s="220"/>
      <c r="H28" s="220"/>
      <c r="I28" s="220"/>
      <c r="J28" s="313"/>
      <c r="K28" s="313"/>
    </row>
    <row r="29" spans="1:11" ht="14.25">
      <c r="A29" s="470" t="s">
        <v>345</v>
      </c>
      <c r="B29" s="470"/>
      <c r="C29" s="470"/>
      <c r="D29" s="470"/>
      <c r="E29" s="470"/>
      <c r="F29" s="470"/>
      <c r="G29" s="470"/>
      <c r="H29" s="470"/>
      <c r="I29" s="470"/>
      <c r="J29" s="470"/>
      <c r="K29" s="470"/>
    </row>
    <row r="30" spans="1:11" ht="14.25">
      <c r="A30" s="313"/>
      <c r="B30" s="313"/>
      <c r="C30" s="313"/>
      <c r="D30" s="313"/>
      <c r="E30" s="313"/>
      <c r="F30" s="313"/>
      <c r="G30" s="313"/>
      <c r="H30" s="313"/>
      <c r="I30" s="313"/>
      <c r="J30" s="313"/>
      <c r="K30" s="313"/>
    </row>
    <row r="31" spans="1:11" ht="14.25"/>
    <row r="32" spans="1:11" ht="14.25"/>
    <row r="33" ht="14.25"/>
  </sheetData>
  <mergeCells count="15">
    <mergeCell ref="B1:I1"/>
    <mergeCell ref="B2:I4"/>
    <mergeCell ref="B5:I5"/>
    <mergeCell ref="A29:K29"/>
    <mergeCell ref="H10:I10"/>
    <mergeCell ref="A17:K17"/>
    <mergeCell ref="A22:A23"/>
    <mergeCell ref="B22:B23"/>
    <mergeCell ref="E22:E23"/>
    <mergeCell ref="F22:F23"/>
    <mergeCell ref="H22:I22"/>
    <mergeCell ref="A10:A11"/>
    <mergeCell ref="B10:B11"/>
    <mergeCell ref="E10:E11"/>
    <mergeCell ref="F10:F11"/>
  </mergeCells>
  <phoneticPr fontId="5" type="noConversion"/>
  <hyperlinks>
    <hyperlink ref="A6" r:id="rId1" xr:uid="{AF0CE668-74CF-418F-BBE9-7CF686217F96}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Brush" shapeId="9217" r:id="rId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17" r:id="rId4"/>
      </mc:Fallback>
    </mc:AlternateContent>
    <mc:AlternateContent xmlns:mc="http://schemas.openxmlformats.org/markup-compatibility/2006">
      <mc:Choice Requires="x14">
        <oleObject progId="PBrush" shapeId="9218" r:id="rId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18" r:id="rId6"/>
      </mc:Fallback>
    </mc:AlternateContent>
    <mc:AlternateContent xmlns:mc="http://schemas.openxmlformats.org/markup-compatibility/2006">
      <mc:Choice Requires="x14">
        <oleObject progId="PBrush" shapeId="9219" r:id="rId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19" r:id="rId7"/>
      </mc:Fallback>
    </mc:AlternateContent>
    <mc:AlternateContent xmlns:mc="http://schemas.openxmlformats.org/markup-compatibility/2006">
      <mc:Choice Requires="x14">
        <oleObject progId="PBrush" shapeId="9220" r:id="rId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0" r:id="rId8"/>
      </mc:Fallback>
    </mc:AlternateContent>
    <mc:AlternateContent xmlns:mc="http://schemas.openxmlformats.org/markup-compatibility/2006">
      <mc:Choice Requires="x14">
        <oleObject progId="PBrush" shapeId="9221" r:id="rId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1" r:id="rId9"/>
      </mc:Fallback>
    </mc:AlternateContent>
    <mc:AlternateContent xmlns:mc="http://schemas.openxmlformats.org/markup-compatibility/2006">
      <mc:Choice Requires="x14">
        <oleObject progId="PBrush" shapeId="9222" r:id="rId1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2" r:id="rId10"/>
      </mc:Fallback>
    </mc:AlternateContent>
    <mc:AlternateContent xmlns:mc="http://schemas.openxmlformats.org/markup-compatibility/2006">
      <mc:Choice Requires="x14">
        <oleObject progId="PBrush" shapeId="9223" r:id="rId1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3" r:id="rId11"/>
      </mc:Fallback>
    </mc:AlternateContent>
    <mc:AlternateContent xmlns:mc="http://schemas.openxmlformats.org/markup-compatibility/2006">
      <mc:Choice Requires="x14">
        <oleObject progId="PBrush" shapeId="9224" r:id="rId1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4" r:id="rId12"/>
      </mc:Fallback>
    </mc:AlternateContent>
    <mc:AlternateContent xmlns:mc="http://schemas.openxmlformats.org/markup-compatibility/2006">
      <mc:Choice Requires="x14">
        <oleObject progId="PBrush" shapeId="9225" r:id="rId1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5" r:id="rId13"/>
      </mc:Fallback>
    </mc:AlternateContent>
    <mc:AlternateContent xmlns:mc="http://schemas.openxmlformats.org/markup-compatibility/2006">
      <mc:Choice Requires="x14">
        <oleObject progId="PBrush" shapeId="9226" r:id="rId1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6" r:id="rId14"/>
      </mc:Fallback>
    </mc:AlternateContent>
    <mc:AlternateContent xmlns:mc="http://schemas.openxmlformats.org/markup-compatibility/2006">
      <mc:Choice Requires="x14">
        <oleObject progId="PBrush" shapeId="9227" r:id="rId1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7" r:id="rId15"/>
      </mc:Fallback>
    </mc:AlternateContent>
    <mc:AlternateContent xmlns:mc="http://schemas.openxmlformats.org/markup-compatibility/2006">
      <mc:Choice Requires="x14">
        <oleObject progId="PBrush" shapeId="9228" r:id="rId1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8" r:id="rId16"/>
      </mc:Fallback>
    </mc:AlternateContent>
    <mc:AlternateContent xmlns:mc="http://schemas.openxmlformats.org/markup-compatibility/2006">
      <mc:Choice Requires="x14">
        <oleObject progId="PBrush" shapeId="9229" r:id="rId1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9" r:id="rId17"/>
      </mc:Fallback>
    </mc:AlternateContent>
    <mc:AlternateContent xmlns:mc="http://schemas.openxmlformats.org/markup-compatibility/2006">
      <mc:Choice Requires="x14">
        <oleObject progId="PBrush" shapeId="9230" r:id="rId1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0" r:id="rId18"/>
      </mc:Fallback>
    </mc:AlternateContent>
    <mc:AlternateContent xmlns:mc="http://schemas.openxmlformats.org/markup-compatibility/2006">
      <mc:Choice Requires="x14">
        <oleObject progId="PBrush" shapeId="9231" r:id="rId1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1" r:id="rId19"/>
      </mc:Fallback>
    </mc:AlternateContent>
    <mc:AlternateContent xmlns:mc="http://schemas.openxmlformats.org/markup-compatibility/2006">
      <mc:Choice Requires="x14">
        <oleObject progId="PBrush" shapeId="9232" r:id="rId2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2" r:id="rId20"/>
      </mc:Fallback>
    </mc:AlternateContent>
    <mc:AlternateContent xmlns:mc="http://schemas.openxmlformats.org/markup-compatibility/2006">
      <mc:Choice Requires="x14">
        <oleObject progId="PBrush" shapeId="9233" r:id="rId2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3" r:id="rId21"/>
      </mc:Fallback>
    </mc:AlternateContent>
    <mc:AlternateContent xmlns:mc="http://schemas.openxmlformats.org/markup-compatibility/2006">
      <mc:Choice Requires="x14">
        <oleObject progId="PBrush" shapeId="9234" r:id="rId2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4" r:id="rId22"/>
      </mc:Fallback>
    </mc:AlternateContent>
    <mc:AlternateContent xmlns:mc="http://schemas.openxmlformats.org/markup-compatibility/2006">
      <mc:Choice Requires="x14">
        <oleObject progId="PBrush" shapeId="9235" r:id="rId2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5" r:id="rId23"/>
      </mc:Fallback>
    </mc:AlternateContent>
    <mc:AlternateContent xmlns:mc="http://schemas.openxmlformats.org/markup-compatibility/2006">
      <mc:Choice Requires="x14">
        <oleObject progId="PBrush" shapeId="9236" r:id="rId2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6" r:id="rId24"/>
      </mc:Fallback>
    </mc:AlternateContent>
    <mc:AlternateContent xmlns:mc="http://schemas.openxmlformats.org/markup-compatibility/2006">
      <mc:Choice Requires="x14">
        <oleObject progId="PBrush" shapeId="9237" r:id="rId2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7" r:id="rId25"/>
      </mc:Fallback>
    </mc:AlternateContent>
    <mc:AlternateContent xmlns:mc="http://schemas.openxmlformats.org/markup-compatibility/2006">
      <mc:Choice Requires="x14">
        <oleObject progId="PBrush" shapeId="9238" r:id="rId2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8" r:id="rId26"/>
      </mc:Fallback>
    </mc:AlternateContent>
    <mc:AlternateContent xmlns:mc="http://schemas.openxmlformats.org/markup-compatibility/2006">
      <mc:Choice Requires="x14">
        <oleObject progId="PBrush" shapeId="9239" r:id="rId2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9" r:id="rId27"/>
      </mc:Fallback>
    </mc:AlternateContent>
    <mc:AlternateContent xmlns:mc="http://schemas.openxmlformats.org/markup-compatibility/2006">
      <mc:Choice Requires="x14">
        <oleObject progId="PBrush" shapeId="9240" r:id="rId2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0" r:id="rId28"/>
      </mc:Fallback>
    </mc:AlternateContent>
    <mc:AlternateContent xmlns:mc="http://schemas.openxmlformats.org/markup-compatibility/2006">
      <mc:Choice Requires="x14">
        <oleObject progId="PBrush" shapeId="9241" r:id="rId2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1" r:id="rId29"/>
      </mc:Fallback>
    </mc:AlternateContent>
    <mc:AlternateContent xmlns:mc="http://schemas.openxmlformats.org/markup-compatibility/2006">
      <mc:Choice Requires="x14">
        <oleObject progId="PBrush" shapeId="9242" r:id="rId3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2" r:id="rId30"/>
      </mc:Fallback>
    </mc:AlternateContent>
    <mc:AlternateContent xmlns:mc="http://schemas.openxmlformats.org/markup-compatibility/2006">
      <mc:Choice Requires="x14">
        <oleObject progId="PBrush" shapeId="9243" r:id="rId3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3" r:id="rId31"/>
      </mc:Fallback>
    </mc:AlternateContent>
    <mc:AlternateContent xmlns:mc="http://schemas.openxmlformats.org/markup-compatibility/2006">
      <mc:Choice Requires="x14">
        <oleObject progId="PBrush" shapeId="9244" r:id="rId3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4" r:id="rId32"/>
      </mc:Fallback>
    </mc:AlternateContent>
    <mc:AlternateContent xmlns:mc="http://schemas.openxmlformats.org/markup-compatibility/2006">
      <mc:Choice Requires="x14">
        <oleObject progId="PBrush" shapeId="9245" r:id="rId3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5" r:id="rId33"/>
      </mc:Fallback>
    </mc:AlternateContent>
    <mc:AlternateContent xmlns:mc="http://schemas.openxmlformats.org/markup-compatibility/2006">
      <mc:Choice Requires="x14">
        <oleObject progId="PBrush" shapeId="9246" r:id="rId3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6" r:id="rId34"/>
      </mc:Fallback>
    </mc:AlternateContent>
    <mc:AlternateContent xmlns:mc="http://schemas.openxmlformats.org/markup-compatibility/2006">
      <mc:Choice Requires="x14">
        <oleObject progId="PBrush" shapeId="9247" r:id="rId3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7" r:id="rId35"/>
      </mc:Fallback>
    </mc:AlternateContent>
    <mc:AlternateContent xmlns:mc="http://schemas.openxmlformats.org/markup-compatibility/2006">
      <mc:Choice Requires="x14">
        <oleObject progId="PBrush" shapeId="9248" r:id="rId3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8" r:id="rId36"/>
      </mc:Fallback>
    </mc:AlternateContent>
    <mc:AlternateContent xmlns:mc="http://schemas.openxmlformats.org/markup-compatibility/2006">
      <mc:Choice Requires="x14">
        <oleObject progId="PBrush" shapeId="9249" r:id="rId3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9" r:id="rId37"/>
      </mc:Fallback>
    </mc:AlternateContent>
    <mc:AlternateContent xmlns:mc="http://schemas.openxmlformats.org/markup-compatibility/2006">
      <mc:Choice Requires="x14">
        <oleObject progId="PBrush" shapeId="9250" r:id="rId3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0" r:id="rId38"/>
      </mc:Fallback>
    </mc:AlternateContent>
    <mc:AlternateContent xmlns:mc="http://schemas.openxmlformats.org/markup-compatibility/2006">
      <mc:Choice Requires="x14">
        <oleObject progId="PBrush" shapeId="9251" r:id="rId3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1" r:id="rId39"/>
      </mc:Fallback>
    </mc:AlternateContent>
    <mc:AlternateContent xmlns:mc="http://schemas.openxmlformats.org/markup-compatibility/2006">
      <mc:Choice Requires="x14">
        <oleObject progId="PBrush" shapeId="9252" r:id="rId4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2" r:id="rId40"/>
      </mc:Fallback>
    </mc:AlternateContent>
    <mc:AlternateContent xmlns:mc="http://schemas.openxmlformats.org/markup-compatibility/2006">
      <mc:Choice Requires="x14">
        <oleObject progId="PBrush" shapeId="9253" r:id="rId4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3" r:id="rId41"/>
      </mc:Fallback>
    </mc:AlternateContent>
    <mc:AlternateContent xmlns:mc="http://schemas.openxmlformats.org/markup-compatibility/2006">
      <mc:Choice Requires="x14">
        <oleObject progId="PBrush" shapeId="9254" r:id="rId4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4" r:id="rId42"/>
      </mc:Fallback>
    </mc:AlternateContent>
    <mc:AlternateContent xmlns:mc="http://schemas.openxmlformats.org/markup-compatibility/2006">
      <mc:Choice Requires="x14">
        <oleObject progId="PBrush" shapeId="9255" r:id="rId4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5" r:id="rId43"/>
      </mc:Fallback>
    </mc:AlternateContent>
    <mc:AlternateContent xmlns:mc="http://schemas.openxmlformats.org/markup-compatibility/2006">
      <mc:Choice Requires="x14">
        <oleObject progId="PBrush" shapeId="9256" r:id="rId4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6" r:id="rId44"/>
      </mc:Fallback>
    </mc:AlternateContent>
    <mc:AlternateContent xmlns:mc="http://schemas.openxmlformats.org/markup-compatibility/2006">
      <mc:Choice Requires="x14">
        <oleObject progId="PBrush" shapeId="9257" r:id="rId4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7" r:id="rId45"/>
      </mc:Fallback>
    </mc:AlternateContent>
    <mc:AlternateContent xmlns:mc="http://schemas.openxmlformats.org/markup-compatibility/2006">
      <mc:Choice Requires="x14">
        <oleObject progId="PBrush" shapeId="9258" r:id="rId4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8" r:id="rId46"/>
      </mc:Fallback>
    </mc:AlternateContent>
    <mc:AlternateContent xmlns:mc="http://schemas.openxmlformats.org/markup-compatibility/2006">
      <mc:Choice Requires="x14">
        <oleObject progId="PBrush" shapeId="9259" r:id="rId4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9" r:id="rId47"/>
      </mc:Fallback>
    </mc:AlternateContent>
    <mc:AlternateContent xmlns:mc="http://schemas.openxmlformats.org/markup-compatibility/2006">
      <mc:Choice Requires="x14">
        <oleObject progId="PBrush" shapeId="9260" r:id="rId4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0" r:id="rId48"/>
      </mc:Fallback>
    </mc:AlternateContent>
    <mc:AlternateContent xmlns:mc="http://schemas.openxmlformats.org/markup-compatibility/2006">
      <mc:Choice Requires="x14">
        <oleObject progId="PBrush" shapeId="9261" r:id="rId4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1" r:id="rId49"/>
      </mc:Fallback>
    </mc:AlternateContent>
    <mc:AlternateContent xmlns:mc="http://schemas.openxmlformats.org/markup-compatibility/2006">
      <mc:Choice Requires="x14">
        <oleObject progId="PBrush" shapeId="9262" r:id="rId5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2" r:id="rId50"/>
      </mc:Fallback>
    </mc:AlternateContent>
    <mc:AlternateContent xmlns:mc="http://schemas.openxmlformats.org/markup-compatibility/2006">
      <mc:Choice Requires="x14">
        <oleObject progId="PBrush" shapeId="9263" r:id="rId5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3" r:id="rId51"/>
      </mc:Fallback>
    </mc:AlternateContent>
    <mc:AlternateContent xmlns:mc="http://schemas.openxmlformats.org/markup-compatibility/2006">
      <mc:Choice Requires="x14">
        <oleObject progId="PBrush" shapeId="9264" r:id="rId5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4" r:id="rId52"/>
      </mc:Fallback>
    </mc:AlternateContent>
    <mc:AlternateContent xmlns:mc="http://schemas.openxmlformats.org/markup-compatibility/2006">
      <mc:Choice Requires="x14">
        <oleObject progId="PBrush" shapeId="9265" r:id="rId5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5" r:id="rId53"/>
      </mc:Fallback>
    </mc:AlternateContent>
    <mc:AlternateContent xmlns:mc="http://schemas.openxmlformats.org/markup-compatibility/2006">
      <mc:Choice Requires="x14">
        <oleObject progId="PBrush" shapeId="9266" r:id="rId5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6" r:id="rId54"/>
      </mc:Fallback>
    </mc:AlternateContent>
    <mc:AlternateContent xmlns:mc="http://schemas.openxmlformats.org/markup-compatibility/2006">
      <mc:Choice Requires="x14">
        <oleObject progId="PBrush" shapeId="9267" r:id="rId5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7" r:id="rId55"/>
      </mc:Fallback>
    </mc:AlternateContent>
    <mc:AlternateContent xmlns:mc="http://schemas.openxmlformats.org/markup-compatibility/2006">
      <mc:Choice Requires="x14">
        <oleObject progId="PBrush" shapeId="9268" r:id="rId5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8" r:id="rId56"/>
      </mc:Fallback>
    </mc:AlternateContent>
    <mc:AlternateContent xmlns:mc="http://schemas.openxmlformats.org/markup-compatibility/2006">
      <mc:Choice Requires="x14">
        <oleObject progId="PBrush" shapeId="9269" r:id="rId5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9" r:id="rId57"/>
      </mc:Fallback>
    </mc:AlternateContent>
    <mc:AlternateContent xmlns:mc="http://schemas.openxmlformats.org/markup-compatibility/2006">
      <mc:Choice Requires="x14">
        <oleObject progId="PBrush" shapeId="9270" r:id="rId5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70" r:id="rId58"/>
      </mc:Fallback>
    </mc:AlternateContent>
    <mc:AlternateContent xmlns:mc="http://schemas.openxmlformats.org/markup-compatibility/2006">
      <mc:Choice Requires="x14">
        <oleObject progId="PBrush" shapeId="9271" r:id="rId5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71" r:id="rId59"/>
      </mc:Fallback>
    </mc:AlternateContent>
    <mc:AlternateContent xmlns:mc="http://schemas.openxmlformats.org/markup-compatibility/2006">
      <mc:Choice Requires="x14">
        <oleObject progId="PBrush" shapeId="9272" r:id="rId6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72" r:id="rId60"/>
      </mc:Fallback>
    </mc:AlternateContent>
    <mc:AlternateContent xmlns:mc="http://schemas.openxmlformats.org/markup-compatibility/2006">
      <mc:Choice Requires="x14">
        <oleObject progId="PBrush" shapeId="9273" r:id="rId6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73" r:id="rId61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F4075-4E14-459E-A681-2E8F2ACF0652}">
  <dimension ref="A1:J19"/>
  <sheetViews>
    <sheetView workbookViewId="0">
      <selection activeCell="H23" sqref="H23"/>
    </sheetView>
  </sheetViews>
  <sheetFormatPr defaultColWidth="13.875" defaultRowHeight="15.6" customHeight="1"/>
  <cols>
    <col min="1" max="1" width="28.5" style="39" customWidth="1"/>
    <col min="2" max="2" width="14.625" style="10" customWidth="1"/>
    <col min="3" max="4" width="8.25" style="10" customWidth="1"/>
    <col min="5" max="5" width="22.375" style="10" customWidth="1"/>
    <col min="6" max="6" width="8.625" style="10" customWidth="1"/>
    <col min="7" max="7" width="6" style="10" customWidth="1"/>
    <col min="8" max="8" width="8.125" style="10" customWidth="1"/>
    <col min="9" max="10" width="7.75" style="10" customWidth="1"/>
    <col min="11" max="11" width="7.875" style="10" customWidth="1"/>
    <col min="12" max="16384" width="13.875" style="10"/>
  </cols>
  <sheetData>
    <row r="1" spans="1:10" ht="37.5" customHeight="1">
      <c r="A1" s="231" t="s">
        <v>346</v>
      </c>
      <c r="B1" s="232"/>
      <c r="C1" s="232"/>
      <c r="D1" s="232"/>
      <c r="E1" s="232"/>
      <c r="F1" s="232"/>
      <c r="G1" s="232"/>
      <c r="H1" s="232"/>
      <c r="I1" s="232"/>
      <c r="J1" s="232"/>
    </row>
    <row r="2" spans="1:10" ht="15.6" customHeight="1">
      <c r="A2" s="420" t="s">
        <v>347</v>
      </c>
      <c r="B2" s="421"/>
      <c r="C2" s="421"/>
      <c r="D2" s="421"/>
      <c r="E2" s="421"/>
      <c r="F2" s="421"/>
      <c r="G2" s="421"/>
      <c r="H2" s="421"/>
      <c r="I2" s="421"/>
      <c r="J2" s="421"/>
    </row>
    <row r="3" spans="1:10" ht="15.6" customHeight="1">
      <c r="A3" s="420" t="s">
        <v>348</v>
      </c>
      <c r="B3" s="421"/>
      <c r="C3" s="421"/>
      <c r="D3" s="421"/>
      <c r="E3" s="421"/>
      <c r="F3" s="421"/>
      <c r="G3" s="421"/>
      <c r="H3" s="421"/>
      <c r="I3" s="421"/>
      <c r="J3" s="421"/>
    </row>
    <row r="4" spans="1:10" ht="15.6" customHeight="1">
      <c r="A4" s="422" t="s">
        <v>349</v>
      </c>
      <c r="B4" s="423"/>
      <c r="C4" s="423"/>
      <c r="D4" s="423"/>
      <c r="E4" s="423"/>
      <c r="F4" s="423"/>
      <c r="G4" s="423"/>
      <c r="H4" s="423"/>
      <c r="I4" s="423"/>
      <c r="J4" s="423"/>
    </row>
    <row r="5" spans="1:10" ht="15.6" customHeight="1">
      <c r="A5" s="293" t="s">
        <v>228</v>
      </c>
      <c r="B5" s="222"/>
      <c r="C5" s="222"/>
      <c r="D5" s="222"/>
      <c r="E5" s="222"/>
      <c r="F5" s="222"/>
      <c r="G5" s="222"/>
      <c r="H5" s="222"/>
      <c r="I5" s="222"/>
      <c r="J5" s="222"/>
    </row>
    <row r="6" spans="1:10" ht="15.6" customHeight="1">
      <c r="A6" s="293" t="s">
        <v>228</v>
      </c>
      <c r="B6" s="222"/>
      <c r="C6" s="222"/>
      <c r="D6" s="222"/>
      <c r="E6" s="222"/>
      <c r="F6" s="222"/>
      <c r="G6" s="222"/>
      <c r="H6" s="222"/>
      <c r="I6" s="222"/>
      <c r="J6" s="222"/>
    </row>
    <row r="7" spans="1:10" ht="15.6" customHeight="1">
      <c r="A7" s="328" t="s">
        <v>350</v>
      </c>
      <c r="B7" s="329"/>
      <c r="C7" s="330"/>
      <c r="D7" s="331"/>
      <c r="E7" s="332"/>
      <c r="F7" s="223"/>
      <c r="G7" s="223"/>
      <c r="H7" s="333"/>
      <c r="I7" s="334"/>
      <c r="J7" s="222"/>
    </row>
    <row r="8" spans="1:10" ht="15.6" customHeight="1">
      <c r="A8" s="464" t="s">
        <v>21</v>
      </c>
      <c r="B8" s="465" t="s">
        <v>140</v>
      </c>
      <c r="C8" s="316" t="s">
        <v>26</v>
      </c>
      <c r="D8" s="335" t="s">
        <v>141</v>
      </c>
      <c r="E8" s="464" t="s">
        <v>330</v>
      </c>
      <c r="F8" s="471" t="s">
        <v>22</v>
      </c>
      <c r="G8" s="336" t="s">
        <v>26</v>
      </c>
      <c r="H8" s="472" t="s">
        <v>141</v>
      </c>
      <c r="I8" s="472"/>
      <c r="J8" s="472"/>
    </row>
    <row r="9" spans="1:10" ht="15.6" customHeight="1">
      <c r="A9" s="467"/>
      <c r="B9" s="473"/>
      <c r="C9" s="337" t="s">
        <v>331</v>
      </c>
      <c r="D9" s="337" t="s">
        <v>351</v>
      </c>
      <c r="E9" s="467"/>
      <c r="F9" s="474"/>
      <c r="G9" s="338" t="s">
        <v>351</v>
      </c>
      <c r="H9" s="338" t="s">
        <v>352</v>
      </c>
      <c r="I9" s="338" t="s">
        <v>353</v>
      </c>
      <c r="J9" s="338" t="s">
        <v>354</v>
      </c>
    </row>
    <row r="10" spans="1:10" ht="15.6" customHeight="1">
      <c r="A10" s="339" t="s">
        <v>355</v>
      </c>
      <c r="B10" s="340" t="s">
        <v>356</v>
      </c>
      <c r="C10" s="341">
        <v>46205</v>
      </c>
      <c r="D10" s="218">
        <v>46206</v>
      </c>
      <c r="E10" s="141" t="s">
        <v>357</v>
      </c>
      <c r="F10" s="319" t="s">
        <v>358</v>
      </c>
      <c r="G10" s="218">
        <v>46209</v>
      </c>
      <c r="H10" s="218">
        <v>46220</v>
      </c>
      <c r="I10" s="218">
        <v>46223</v>
      </c>
      <c r="J10" s="218">
        <v>46227</v>
      </c>
    </row>
    <row r="11" spans="1:10" ht="15.6" customHeight="1">
      <c r="A11" s="339" t="s">
        <v>359</v>
      </c>
      <c r="B11" s="340" t="s">
        <v>360</v>
      </c>
      <c r="C11" s="341">
        <v>46212</v>
      </c>
      <c r="D11" s="218">
        <v>46213</v>
      </c>
      <c r="E11" s="141" t="s">
        <v>361</v>
      </c>
      <c r="F11" s="319" t="s">
        <v>362</v>
      </c>
      <c r="G11" s="218">
        <v>46214</v>
      </c>
      <c r="H11" s="218">
        <v>46227</v>
      </c>
      <c r="I11" s="218">
        <v>46230</v>
      </c>
      <c r="J11" s="218">
        <v>46234</v>
      </c>
    </row>
    <row r="12" spans="1:10" ht="15.6" customHeight="1">
      <c r="A12" s="339" t="s">
        <v>363</v>
      </c>
      <c r="B12" s="340" t="s">
        <v>364</v>
      </c>
      <c r="C12" s="341">
        <v>46219</v>
      </c>
      <c r="D12" s="218">
        <v>46220</v>
      </c>
      <c r="E12" s="141" t="s">
        <v>365</v>
      </c>
      <c r="F12" s="319" t="s">
        <v>366</v>
      </c>
      <c r="G12" s="218">
        <v>46221</v>
      </c>
      <c r="H12" s="218">
        <v>46234</v>
      </c>
      <c r="I12" s="218">
        <v>46237</v>
      </c>
      <c r="J12" s="218">
        <v>46241</v>
      </c>
    </row>
    <row r="13" spans="1:10" ht="15.6" customHeight="1">
      <c r="A13" s="339" t="s">
        <v>367</v>
      </c>
      <c r="B13" s="340" t="s">
        <v>368</v>
      </c>
      <c r="C13" s="341">
        <v>46226</v>
      </c>
      <c r="D13" s="218">
        <v>46227</v>
      </c>
      <c r="E13" s="141" t="s">
        <v>369</v>
      </c>
      <c r="F13" s="319" t="s">
        <v>370</v>
      </c>
      <c r="G13" s="218">
        <v>46228</v>
      </c>
      <c r="H13" s="218">
        <v>46241</v>
      </c>
      <c r="I13" s="218">
        <v>46244</v>
      </c>
      <c r="J13" s="218">
        <v>46248</v>
      </c>
    </row>
    <row r="14" spans="1:10" ht="15.6" customHeight="1">
      <c r="A14" s="339" t="s">
        <v>371</v>
      </c>
      <c r="B14" s="340" t="s">
        <v>372</v>
      </c>
      <c r="C14" s="341">
        <v>46233</v>
      </c>
      <c r="D14" s="218">
        <v>46234</v>
      </c>
      <c r="E14" s="141" t="s">
        <v>373</v>
      </c>
      <c r="F14" s="319" t="s">
        <v>374</v>
      </c>
      <c r="G14" s="218">
        <v>46243</v>
      </c>
      <c r="H14" s="218">
        <v>46255</v>
      </c>
      <c r="I14" s="218">
        <v>46258</v>
      </c>
      <c r="J14" s="218">
        <v>46262</v>
      </c>
    </row>
    <row r="15" spans="1:10" ht="15.6" customHeight="1">
      <c r="A15" s="224"/>
      <c r="B15" s="225"/>
      <c r="C15" s="226"/>
      <c r="D15" s="220"/>
      <c r="E15" s="227" t="s">
        <v>228</v>
      </c>
      <c r="F15" s="220"/>
      <c r="G15" s="220"/>
      <c r="H15" s="220"/>
      <c r="I15" s="220"/>
      <c r="J15" s="220"/>
    </row>
    <row r="16" spans="1:10" ht="15.6" customHeight="1">
      <c r="A16" s="228" t="s">
        <v>375</v>
      </c>
      <c r="B16" s="228"/>
      <c r="C16" s="228"/>
      <c r="D16" s="228"/>
      <c r="E16" s="228"/>
      <c r="F16" s="229" t="s">
        <v>228</v>
      </c>
      <c r="G16" s="229" t="s">
        <v>228</v>
      </c>
      <c r="H16" s="229" t="s">
        <v>228</v>
      </c>
      <c r="I16" s="230" t="s">
        <v>228</v>
      </c>
      <c r="J16" s="229" t="s">
        <v>228</v>
      </c>
    </row>
    <row r="17" spans="1:10" ht="15.6" customHeight="1">
      <c r="A17" s="228" t="s">
        <v>376</v>
      </c>
      <c r="B17" s="228"/>
      <c r="C17" s="228"/>
      <c r="D17" s="228"/>
      <c r="E17" s="228"/>
      <c r="F17" s="228"/>
      <c r="G17" s="228"/>
      <c r="H17" s="228"/>
      <c r="I17" s="228"/>
      <c r="J17" s="228"/>
    </row>
    <row r="18" spans="1:10" ht="15.6" customHeight="1">
      <c r="A18" s="228" t="s">
        <v>377</v>
      </c>
      <c r="B18" s="228"/>
      <c r="C18" s="228"/>
      <c r="D18" s="228"/>
      <c r="E18" s="229" t="s">
        <v>228</v>
      </c>
      <c r="F18" s="229" t="s">
        <v>228</v>
      </c>
      <c r="G18" s="229" t="s">
        <v>228</v>
      </c>
      <c r="H18" s="229" t="s">
        <v>228</v>
      </c>
      <c r="I18" s="230" t="s">
        <v>228</v>
      </c>
      <c r="J18" s="229" t="s">
        <v>228</v>
      </c>
    </row>
    <row r="19" spans="1:10" ht="15.6" customHeight="1">
      <c r="A19" s="139"/>
      <c r="B19" s="139"/>
      <c r="C19" s="139"/>
      <c r="D19" s="139"/>
      <c r="E19" s="139"/>
      <c r="F19" s="139"/>
      <c r="G19" s="139"/>
      <c r="H19" s="139"/>
      <c r="I19" s="139"/>
      <c r="J19" s="139"/>
    </row>
  </sheetData>
  <mergeCells count="8">
    <mergeCell ref="A2:J2"/>
    <mergeCell ref="A3:J3"/>
    <mergeCell ref="A4:J4"/>
    <mergeCell ref="H8:J8"/>
    <mergeCell ref="F8:F9"/>
    <mergeCell ref="E8:E9"/>
    <mergeCell ref="B8:B9"/>
    <mergeCell ref="A8:A9"/>
  </mergeCells>
  <phoneticPr fontId="5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732B-BE39-4E96-A917-9B14F224CB0B}">
  <dimension ref="A4:J56"/>
  <sheetViews>
    <sheetView workbookViewId="0">
      <selection activeCell="F15" sqref="F15"/>
    </sheetView>
  </sheetViews>
  <sheetFormatPr defaultColWidth="9" defaultRowHeight="15.6"/>
  <cols>
    <col min="1" max="1" width="21.75" style="3" customWidth="1"/>
    <col min="2" max="3" width="11.375" style="3" customWidth="1"/>
    <col min="4" max="4" width="10" style="3" customWidth="1"/>
    <col min="5" max="9" width="13" style="3" customWidth="1"/>
    <col min="10" max="10" width="12.75" style="3" customWidth="1"/>
    <col min="11" max="16384" width="9" style="3"/>
  </cols>
  <sheetData>
    <row r="4" spans="1:9" ht="25.5" customHeight="1">
      <c r="A4" s="440" t="s">
        <v>378</v>
      </c>
      <c r="B4" s="441"/>
      <c r="C4" s="441"/>
      <c r="D4" s="441"/>
      <c r="E4" s="441"/>
      <c r="F4" s="441"/>
      <c r="G4" s="441"/>
      <c r="H4" s="441"/>
      <c r="I4" s="441"/>
    </row>
    <row r="5" spans="1:9" ht="25.5" customHeight="1">
      <c r="A5" s="309"/>
      <c r="B5" s="310"/>
      <c r="C5" s="310"/>
      <c r="D5" s="310"/>
      <c r="E5" s="310"/>
      <c r="F5" s="310"/>
      <c r="G5" s="310"/>
      <c r="H5" s="310"/>
      <c r="I5" s="310"/>
    </row>
    <row r="6" spans="1:9" ht="25.5" customHeight="1">
      <c r="A6" s="68" t="s">
        <v>379</v>
      </c>
      <c r="B6" s="15"/>
      <c r="C6" s="15"/>
      <c r="D6" s="15"/>
      <c r="E6" s="15"/>
      <c r="F6" s="16"/>
      <c r="G6" s="16"/>
      <c r="H6" s="16"/>
      <c r="I6" s="16"/>
    </row>
    <row r="7" spans="1:9">
      <c r="A7" s="33"/>
      <c r="B7" s="33"/>
      <c r="C7" s="17"/>
      <c r="D7" s="14"/>
      <c r="E7" s="29"/>
      <c r="F7" s="17"/>
      <c r="G7" s="17"/>
      <c r="H7" s="17"/>
      <c r="I7" s="17"/>
    </row>
    <row r="8" spans="1:9" ht="16.149999999999999" thickBot="1">
      <c r="A8" s="475" t="s">
        <v>380</v>
      </c>
      <c r="B8" s="442"/>
      <c r="C8" s="442"/>
      <c r="D8" s="442"/>
      <c r="E8" s="442"/>
      <c r="F8" s="442"/>
      <c r="G8" s="442"/>
      <c r="H8" s="442"/>
      <c r="I8" s="442"/>
    </row>
    <row r="9" spans="1:9" ht="15" customHeight="1" thickTop="1">
      <c r="A9" s="447" t="s">
        <v>381</v>
      </c>
      <c r="B9" s="449" t="s">
        <v>382</v>
      </c>
      <c r="C9" s="451" t="s">
        <v>383</v>
      </c>
      <c r="D9" s="443" t="s">
        <v>384</v>
      </c>
      <c r="E9" s="18" t="s">
        <v>385</v>
      </c>
      <c r="F9" s="445" t="s">
        <v>386</v>
      </c>
      <c r="G9" s="445"/>
      <c r="H9" s="445"/>
      <c r="I9" s="446"/>
    </row>
    <row r="10" spans="1:9">
      <c r="A10" s="448"/>
      <c r="B10" s="450"/>
      <c r="C10" s="428"/>
      <c r="D10" s="444"/>
      <c r="E10" s="19" t="s">
        <v>387</v>
      </c>
      <c r="F10" s="19" t="s">
        <v>388</v>
      </c>
      <c r="G10" s="19" t="s">
        <v>389</v>
      </c>
      <c r="H10" s="19" t="s">
        <v>390</v>
      </c>
      <c r="I10" s="20" t="s">
        <v>391</v>
      </c>
    </row>
    <row r="11" spans="1:9">
      <c r="A11" s="448"/>
      <c r="B11" s="450"/>
      <c r="C11" s="428"/>
      <c r="D11" s="306" t="s">
        <v>392</v>
      </c>
      <c r="E11" s="21" t="s">
        <v>393</v>
      </c>
      <c r="F11" s="9" t="s">
        <v>394</v>
      </c>
      <c r="G11" s="9" t="s">
        <v>395</v>
      </c>
      <c r="H11" s="9" t="s">
        <v>396</v>
      </c>
      <c r="I11" s="22" t="s">
        <v>397</v>
      </c>
    </row>
    <row r="12" spans="1:9">
      <c r="A12" s="24" t="s">
        <v>398</v>
      </c>
      <c r="B12" s="24" t="s">
        <v>399</v>
      </c>
      <c r="C12" s="13" t="s">
        <v>400</v>
      </c>
      <c r="D12" s="11" t="s">
        <v>401</v>
      </c>
      <c r="E12" s="24">
        <v>46209</v>
      </c>
      <c r="F12" s="13">
        <f>E12+3</f>
        <v>46212</v>
      </c>
      <c r="G12" s="13">
        <f t="shared" ref="G12:I15" si="0">F12+1</f>
        <v>46213</v>
      </c>
      <c r="H12" s="13">
        <f t="shared" si="0"/>
        <v>46214</v>
      </c>
      <c r="I12" s="23">
        <f t="shared" si="0"/>
        <v>46215</v>
      </c>
    </row>
    <row r="13" spans="1:9">
      <c r="A13" s="24" t="s">
        <v>402</v>
      </c>
      <c r="B13" s="24" t="s">
        <v>403</v>
      </c>
      <c r="C13" s="13" t="s">
        <v>404</v>
      </c>
      <c r="D13" s="11" t="s">
        <v>405</v>
      </c>
      <c r="E13" s="24">
        <v>46209</v>
      </c>
      <c r="F13" s="13">
        <f>E13+3</f>
        <v>46212</v>
      </c>
      <c r="G13" s="13">
        <f t="shared" si="0"/>
        <v>46213</v>
      </c>
      <c r="H13" s="13">
        <f t="shared" si="0"/>
        <v>46214</v>
      </c>
      <c r="I13" s="23">
        <f t="shared" si="0"/>
        <v>46215</v>
      </c>
    </row>
    <row r="14" spans="1:9">
      <c r="A14" s="24" t="s">
        <v>406</v>
      </c>
      <c r="B14" s="24" t="s">
        <v>407</v>
      </c>
      <c r="C14" s="13" t="s">
        <v>408</v>
      </c>
      <c r="D14" s="11" t="s">
        <v>409</v>
      </c>
      <c r="E14" s="24">
        <f>E13+7</f>
        <v>46216</v>
      </c>
      <c r="F14" s="13">
        <f>E14+3</f>
        <v>46219</v>
      </c>
      <c r="G14" s="13">
        <f t="shared" si="0"/>
        <v>46220</v>
      </c>
      <c r="H14" s="13">
        <f t="shared" si="0"/>
        <v>46221</v>
      </c>
      <c r="I14" s="23">
        <f t="shared" si="0"/>
        <v>46222</v>
      </c>
    </row>
    <row r="15" spans="1:9">
      <c r="A15" s="24" t="s">
        <v>402</v>
      </c>
      <c r="B15" s="24" t="s">
        <v>410</v>
      </c>
      <c r="C15" s="13" t="s">
        <v>411</v>
      </c>
      <c r="D15" s="11" t="s">
        <v>405</v>
      </c>
      <c r="E15" s="24">
        <f>E14+7</f>
        <v>46223</v>
      </c>
      <c r="F15" s="13">
        <f>E15+3</f>
        <v>46226</v>
      </c>
      <c r="G15" s="13">
        <f t="shared" si="0"/>
        <v>46227</v>
      </c>
      <c r="H15" s="13">
        <f t="shared" si="0"/>
        <v>46228</v>
      </c>
      <c r="I15" s="23">
        <f t="shared" si="0"/>
        <v>46229</v>
      </c>
    </row>
    <row r="16" spans="1:9">
      <c r="A16" s="24" t="s">
        <v>398</v>
      </c>
      <c r="B16" s="24" t="s">
        <v>412</v>
      </c>
      <c r="C16" s="13" t="s">
        <v>413</v>
      </c>
      <c r="D16" s="11" t="s">
        <v>401</v>
      </c>
      <c r="E16" s="24">
        <f>E15+7</f>
        <v>46230</v>
      </c>
      <c r="F16" s="13">
        <f>E16+3</f>
        <v>46233</v>
      </c>
      <c r="G16" s="13">
        <f>F16+1</f>
        <v>46234</v>
      </c>
      <c r="H16" s="13">
        <f>G16+1</f>
        <v>46235</v>
      </c>
      <c r="I16" s="23">
        <f>H16+1</f>
        <v>46236</v>
      </c>
    </row>
    <row r="17" spans="1:10">
      <c r="A17" s="17"/>
      <c r="B17" s="29"/>
      <c r="C17" s="17"/>
      <c r="D17" s="17"/>
      <c r="E17" s="30"/>
      <c r="F17" s="30"/>
      <c r="G17" s="31"/>
      <c r="H17" s="31"/>
      <c r="I17" s="31"/>
      <c r="J17" s="304"/>
    </row>
    <row r="18" spans="1:10" ht="16.149999999999999" thickBot="1">
      <c r="A18" s="34" t="s">
        <v>414</v>
      </c>
      <c r="B18" s="34"/>
      <c r="C18" s="35"/>
      <c r="D18" s="36"/>
      <c r="E18" s="37"/>
      <c r="F18" s="37"/>
      <c r="G18" s="36"/>
      <c r="H18" s="36"/>
      <c r="I18" s="424"/>
      <c r="J18" s="424"/>
    </row>
    <row r="19" spans="1:10" ht="16.899999999999999" customHeight="1" thickBot="1">
      <c r="A19" s="425" t="s">
        <v>381</v>
      </c>
      <c r="B19" s="427" t="s">
        <v>382</v>
      </c>
      <c r="C19" s="427" t="s">
        <v>415</v>
      </c>
      <c r="D19" s="305"/>
      <c r="E19" s="38" t="s">
        <v>385</v>
      </c>
      <c r="F19" s="429" t="s">
        <v>416</v>
      </c>
      <c r="G19" s="430"/>
      <c r="H19" s="431"/>
    </row>
    <row r="20" spans="1:10" ht="15.6" customHeight="1">
      <c r="A20" s="426"/>
      <c r="B20" s="428"/>
      <c r="C20" s="428"/>
      <c r="D20" s="311" t="s">
        <v>384</v>
      </c>
      <c r="E20" s="21" t="s">
        <v>417</v>
      </c>
      <c r="F20" s="27" t="s">
        <v>418</v>
      </c>
      <c r="G20" s="27" t="s">
        <v>419</v>
      </c>
      <c r="H20" s="28" t="s">
        <v>420</v>
      </c>
    </row>
    <row r="21" spans="1:10">
      <c r="A21" s="426"/>
      <c r="B21" s="428"/>
      <c r="C21" s="428"/>
      <c r="D21" s="306" t="s">
        <v>421</v>
      </c>
      <c r="E21" s="21" t="s">
        <v>393</v>
      </c>
      <c r="F21" s="9" t="s">
        <v>422</v>
      </c>
      <c r="G21" s="9" t="s">
        <v>423</v>
      </c>
      <c r="H21" s="22" t="s">
        <v>424</v>
      </c>
    </row>
    <row r="22" spans="1:10">
      <c r="A22" s="24" t="s">
        <v>425</v>
      </c>
      <c r="B22" s="24" t="s">
        <v>426</v>
      </c>
      <c r="C22" s="13" t="s">
        <v>427</v>
      </c>
      <c r="D22" s="13" t="s">
        <v>428</v>
      </c>
      <c r="E22" s="21">
        <v>46208</v>
      </c>
      <c r="F22" s="21">
        <f>E22+4</f>
        <v>46212</v>
      </c>
      <c r="G22" s="9">
        <f>F22+1</f>
        <v>46213</v>
      </c>
      <c r="H22" s="22">
        <f>G22+1</f>
        <v>46214</v>
      </c>
    </row>
    <row r="23" spans="1:10">
      <c r="A23" s="24" t="s">
        <v>429</v>
      </c>
      <c r="B23" s="24" t="s">
        <v>430</v>
      </c>
      <c r="C23" s="13" t="s">
        <v>431</v>
      </c>
      <c r="D23" s="13" t="s">
        <v>432</v>
      </c>
      <c r="E23" s="21">
        <f t="shared" ref="E23:F26" si="1">E22+7</f>
        <v>46215</v>
      </c>
      <c r="F23" s="21">
        <f t="shared" si="1"/>
        <v>46219</v>
      </c>
      <c r="G23" s="9">
        <f>F23+1</f>
        <v>46220</v>
      </c>
      <c r="H23" s="22">
        <f>H22+7</f>
        <v>46221</v>
      </c>
    </row>
    <row r="24" spans="1:10">
      <c r="A24" s="24" t="s">
        <v>433</v>
      </c>
      <c r="B24" s="24" t="s">
        <v>434</v>
      </c>
      <c r="C24" s="13" t="s">
        <v>435</v>
      </c>
      <c r="D24" s="13" t="s">
        <v>436</v>
      </c>
      <c r="E24" s="21">
        <f>E23+7</f>
        <v>46222</v>
      </c>
      <c r="F24" s="21">
        <f>E24+3</f>
        <v>46225</v>
      </c>
      <c r="G24" s="9">
        <f>F24+1</f>
        <v>46226</v>
      </c>
      <c r="H24" s="22">
        <f>G24+1</f>
        <v>46227</v>
      </c>
    </row>
    <row r="25" spans="1:10">
      <c r="A25" s="24" t="s">
        <v>425</v>
      </c>
      <c r="B25" s="24" t="s">
        <v>437</v>
      </c>
      <c r="C25" s="13" t="s">
        <v>438</v>
      </c>
      <c r="D25" s="13" t="s">
        <v>428</v>
      </c>
      <c r="E25" s="21">
        <f t="shared" si="1"/>
        <v>46229</v>
      </c>
      <c r="F25" s="21">
        <f t="shared" si="1"/>
        <v>46232</v>
      </c>
      <c r="G25" s="9">
        <f>F25+1</f>
        <v>46233</v>
      </c>
      <c r="H25" s="22">
        <f>H24+7</f>
        <v>46234</v>
      </c>
    </row>
    <row r="26" spans="1:10">
      <c r="A26" s="24" t="s">
        <v>429</v>
      </c>
      <c r="B26" s="24" t="s">
        <v>439</v>
      </c>
      <c r="C26" s="13" t="s">
        <v>440</v>
      </c>
      <c r="D26" s="13" t="s">
        <v>432</v>
      </c>
      <c r="E26" s="21">
        <f t="shared" si="1"/>
        <v>46236</v>
      </c>
      <c r="F26" s="21">
        <f t="shared" si="1"/>
        <v>46239</v>
      </c>
      <c r="G26" s="9">
        <f>F26+1</f>
        <v>46240</v>
      </c>
      <c r="H26" s="22">
        <f>H25+7</f>
        <v>46241</v>
      </c>
    </row>
    <row r="27" spans="1:10">
      <c r="A27" s="17"/>
      <c r="B27" s="17"/>
      <c r="C27" s="29"/>
      <c r="D27" s="17"/>
      <c r="E27" s="30"/>
      <c r="F27" s="30"/>
      <c r="G27" s="31"/>
      <c r="H27" s="31"/>
    </row>
    <row r="28" spans="1:10" ht="18" thickBot="1">
      <c r="A28" s="1" t="s">
        <v>441</v>
      </c>
      <c r="B28" s="1"/>
      <c r="C28" s="25"/>
      <c r="D28" s="2"/>
      <c r="E28" s="26"/>
      <c r="F28" s="26"/>
      <c r="G28" s="2"/>
      <c r="H28" s="2"/>
      <c r="I28" s="424"/>
      <c r="J28" s="424"/>
    </row>
    <row r="29" spans="1:10">
      <c r="A29" s="434" t="s">
        <v>381</v>
      </c>
      <c r="B29" s="436" t="s">
        <v>382</v>
      </c>
      <c r="C29" s="436" t="s">
        <v>383</v>
      </c>
      <c r="D29" s="307"/>
      <c r="E29" s="308" t="s">
        <v>385</v>
      </c>
      <c r="F29" s="437" t="s">
        <v>416</v>
      </c>
      <c r="G29" s="438"/>
      <c r="H29" s="438"/>
      <c r="I29" s="439"/>
    </row>
    <row r="30" spans="1:10">
      <c r="A30" s="435"/>
      <c r="B30" s="428"/>
      <c r="C30" s="428"/>
      <c r="D30" s="311" t="s">
        <v>384</v>
      </c>
      <c r="E30" s="21" t="s">
        <v>417</v>
      </c>
      <c r="F30" s="19" t="s">
        <v>442</v>
      </c>
      <c r="G30" s="19" t="s">
        <v>443</v>
      </c>
      <c r="H30" s="19" t="s">
        <v>444</v>
      </c>
      <c r="I30" s="304"/>
    </row>
    <row r="31" spans="1:10">
      <c r="A31" s="435"/>
      <c r="B31" s="428"/>
      <c r="C31" s="428"/>
      <c r="D31" s="306" t="s">
        <v>392</v>
      </c>
      <c r="E31" s="21" t="s">
        <v>393</v>
      </c>
      <c r="F31" s="9" t="s">
        <v>423</v>
      </c>
      <c r="G31" s="9" t="s">
        <v>424</v>
      </c>
      <c r="H31" s="9" t="s">
        <v>422</v>
      </c>
      <c r="I31" s="304"/>
    </row>
    <row r="32" spans="1:10">
      <c r="A32" s="40" t="s">
        <v>445</v>
      </c>
      <c r="B32" s="40" t="s">
        <v>446</v>
      </c>
      <c r="C32" s="13" t="s">
        <v>447</v>
      </c>
      <c r="D32" s="13" t="s">
        <v>448</v>
      </c>
      <c r="E32" s="24">
        <v>46208</v>
      </c>
      <c r="F32" s="13">
        <f>E32+3</f>
        <v>46211</v>
      </c>
      <c r="G32" s="13">
        <f>E32+4</f>
        <v>46212</v>
      </c>
      <c r="H32" s="13">
        <f>E32+5</f>
        <v>46213</v>
      </c>
      <c r="I32" s="304"/>
    </row>
    <row r="33" spans="1:10">
      <c r="A33" s="40" t="s">
        <v>449</v>
      </c>
      <c r="B33" s="40" t="s">
        <v>446</v>
      </c>
      <c r="C33" s="13" t="s">
        <v>450</v>
      </c>
      <c r="D33" s="13" t="s">
        <v>451</v>
      </c>
      <c r="E33" s="24">
        <f>E32+7</f>
        <v>46215</v>
      </c>
      <c r="F33" s="13">
        <f>E33+3</f>
        <v>46218</v>
      </c>
      <c r="G33" s="13">
        <f>E33+4</f>
        <v>46219</v>
      </c>
      <c r="H33" s="13">
        <f>E33+5</f>
        <v>46220</v>
      </c>
    </row>
    <row r="34" spans="1:10">
      <c r="A34" s="40" t="s">
        <v>452</v>
      </c>
      <c r="B34" s="40" t="s">
        <v>453</v>
      </c>
      <c r="C34" s="13" t="s">
        <v>454</v>
      </c>
      <c r="D34" s="13" t="s">
        <v>455</v>
      </c>
      <c r="E34" s="24">
        <f>E33+7</f>
        <v>46222</v>
      </c>
      <c r="F34" s="13">
        <f>E34+3</f>
        <v>46225</v>
      </c>
      <c r="G34" s="13">
        <f>E34+4</f>
        <v>46226</v>
      </c>
      <c r="H34" s="13">
        <f>E34+5</f>
        <v>46227</v>
      </c>
      <c r="I34" s="304"/>
    </row>
    <row r="35" spans="1:10">
      <c r="A35" s="40" t="s">
        <v>445</v>
      </c>
      <c r="B35" s="40" t="s">
        <v>453</v>
      </c>
      <c r="C35" s="13" t="s">
        <v>456</v>
      </c>
      <c r="D35" s="13" t="s">
        <v>448</v>
      </c>
      <c r="E35" s="24">
        <f>E34+7</f>
        <v>46229</v>
      </c>
      <c r="F35" s="13">
        <f>E35+3</f>
        <v>46232</v>
      </c>
      <c r="G35" s="13">
        <f>E35+4</f>
        <v>46233</v>
      </c>
      <c r="H35" s="13">
        <f>E35+5</f>
        <v>46234</v>
      </c>
    </row>
    <row r="36" spans="1:10">
      <c r="A36" s="40" t="s">
        <v>449</v>
      </c>
      <c r="B36" s="40" t="s">
        <v>453</v>
      </c>
      <c r="C36" s="13" t="s">
        <v>457</v>
      </c>
      <c r="D36" s="13" t="s">
        <v>451</v>
      </c>
      <c r="E36" s="63">
        <f>E35+7</f>
        <v>46236</v>
      </c>
      <c r="F36" s="64">
        <f>E36+3</f>
        <v>46239</v>
      </c>
      <c r="G36" s="64">
        <f>E36+4</f>
        <v>46240</v>
      </c>
      <c r="H36" s="64">
        <f>E36+5</f>
        <v>46241</v>
      </c>
    </row>
    <row r="38" spans="1:10" ht="16.149999999999999" thickBot="1">
      <c r="A38" s="34" t="s">
        <v>458</v>
      </c>
      <c r="B38" s="34"/>
      <c r="C38" s="35"/>
      <c r="D38" s="36"/>
      <c r="E38" s="37"/>
      <c r="F38" s="37"/>
      <c r="G38" s="36"/>
      <c r="H38" s="424"/>
      <c r="I38" s="424"/>
    </row>
    <row r="39" spans="1:10" ht="16.899999999999999" customHeight="1" thickBot="1">
      <c r="A39" s="425" t="s">
        <v>381</v>
      </c>
      <c r="B39" s="427" t="s">
        <v>382</v>
      </c>
      <c r="C39" s="427" t="s">
        <v>383</v>
      </c>
      <c r="D39" s="57"/>
      <c r="E39" s="41" t="s">
        <v>385</v>
      </c>
      <c r="F39" s="432" t="s">
        <v>459</v>
      </c>
      <c r="G39" s="433"/>
    </row>
    <row r="40" spans="1:10" ht="15.6" customHeight="1">
      <c r="A40" s="426"/>
      <c r="B40" s="428"/>
      <c r="C40" s="428"/>
      <c r="D40" s="311" t="s">
        <v>384</v>
      </c>
      <c r="E40" s="58" t="s">
        <v>417</v>
      </c>
      <c r="F40" s="27" t="s">
        <v>460</v>
      </c>
      <c r="G40" s="27" t="s">
        <v>461</v>
      </c>
    </row>
    <row r="41" spans="1:10">
      <c r="A41" s="426"/>
      <c r="B41" s="428"/>
      <c r="C41" s="428"/>
      <c r="D41" s="306" t="s">
        <v>392</v>
      </c>
      <c r="E41" s="21" t="s">
        <v>393</v>
      </c>
      <c r="F41" s="9" t="s">
        <v>462</v>
      </c>
      <c r="G41" s="9" t="s">
        <v>463</v>
      </c>
    </row>
    <row r="42" spans="1:10">
      <c r="A42" s="24" t="s">
        <v>464</v>
      </c>
      <c r="B42" s="24" t="s">
        <v>465</v>
      </c>
      <c r="C42" s="24" t="s">
        <v>466</v>
      </c>
      <c r="D42" s="13" t="s">
        <v>467</v>
      </c>
      <c r="E42" s="21">
        <v>46209</v>
      </c>
      <c r="F42" s="21">
        <f>E42+3</f>
        <v>46212</v>
      </c>
      <c r="G42" s="9">
        <f>F42+1</f>
        <v>46213</v>
      </c>
    </row>
    <row r="43" spans="1:10" ht="16.149999999999999" customHeight="1">
      <c r="A43" s="24" t="s">
        <v>468</v>
      </c>
      <c r="B43" s="24" t="s">
        <v>465</v>
      </c>
      <c r="C43" s="24" t="s">
        <v>469</v>
      </c>
      <c r="D43" s="13" t="s">
        <v>470</v>
      </c>
      <c r="E43" s="21">
        <f>E42+7</f>
        <v>46216</v>
      </c>
      <c r="F43" s="21">
        <f>E43+3</f>
        <v>46219</v>
      </c>
      <c r="G43" s="9">
        <f>F43</f>
        <v>46219</v>
      </c>
    </row>
    <row r="44" spans="1:10">
      <c r="A44" s="24" t="s">
        <v>464</v>
      </c>
      <c r="B44" s="24" t="s">
        <v>471</v>
      </c>
      <c r="C44" s="24" t="s">
        <v>472</v>
      </c>
      <c r="D44" s="13" t="s">
        <v>467</v>
      </c>
      <c r="E44" s="21">
        <f>E43+7</f>
        <v>46223</v>
      </c>
      <c r="F44" s="21">
        <f>E44+3</f>
        <v>46226</v>
      </c>
      <c r="G44" s="9">
        <f>F44</f>
        <v>46226</v>
      </c>
    </row>
    <row r="45" spans="1:10">
      <c r="A45" s="24" t="s">
        <v>468</v>
      </c>
      <c r="B45" s="24" t="s">
        <v>471</v>
      </c>
      <c r="C45" s="24" t="s">
        <v>473</v>
      </c>
      <c r="D45" s="13" t="s">
        <v>470</v>
      </c>
      <c r="E45" s="21">
        <f>E44+7</f>
        <v>46230</v>
      </c>
      <c r="F45" s="21">
        <f>E45+3</f>
        <v>46233</v>
      </c>
      <c r="G45" s="9">
        <f>F45</f>
        <v>46233</v>
      </c>
    </row>
    <row r="46" spans="1:10">
      <c r="A46" s="24" t="s">
        <v>464</v>
      </c>
      <c r="B46" s="24" t="s">
        <v>474</v>
      </c>
      <c r="C46" s="24" t="s">
        <v>475</v>
      </c>
      <c r="D46" s="13" t="s">
        <v>467</v>
      </c>
      <c r="E46" s="21">
        <f>E45+7</f>
        <v>46237</v>
      </c>
      <c r="F46" s="21">
        <f>E46+3</f>
        <v>46240</v>
      </c>
      <c r="G46" s="9">
        <f>F46+1</f>
        <v>46241</v>
      </c>
    </row>
    <row r="48" spans="1:10" ht="16.149999999999999" thickBot="1">
      <c r="A48" s="34" t="s">
        <v>476</v>
      </c>
      <c r="B48" s="34"/>
      <c r="C48" s="35"/>
      <c r="D48" s="36"/>
      <c r="E48" s="37"/>
      <c r="F48" s="26"/>
      <c r="G48" s="2"/>
      <c r="H48" s="2"/>
      <c r="I48" s="424"/>
      <c r="J48" s="424"/>
    </row>
    <row r="49" spans="1:5" ht="16.899999999999999" customHeight="1" thickBot="1">
      <c r="A49" s="425" t="s">
        <v>381</v>
      </c>
      <c r="B49" s="427" t="s">
        <v>382</v>
      </c>
      <c r="C49" s="427" t="s">
        <v>383</v>
      </c>
      <c r="D49" s="38" t="s">
        <v>385</v>
      </c>
      <c r="E49" s="41" t="s">
        <v>416</v>
      </c>
    </row>
    <row r="50" spans="1:5" ht="15.6" customHeight="1">
      <c r="A50" s="426"/>
      <c r="B50" s="428"/>
      <c r="C50" s="428"/>
      <c r="D50" s="21" t="s">
        <v>417</v>
      </c>
      <c r="E50" s="27" t="s">
        <v>477</v>
      </c>
    </row>
    <row r="51" spans="1:5">
      <c r="A51" s="426"/>
      <c r="B51" s="428"/>
      <c r="C51" s="428"/>
      <c r="D51" s="21" t="s">
        <v>393</v>
      </c>
      <c r="E51" s="9" t="s">
        <v>478</v>
      </c>
    </row>
    <row r="52" spans="1:5" ht="18" customHeight="1">
      <c r="A52" s="24" t="s">
        <v>479</v>
      </c>
      <c r="B52" s="24" t="s">
        <v>480</v>
      </c>
      <c r="C52" s="24" t="s">
        <v>481</v>
      </c>
      <c r="D52" s="21">
        <v>46208</v>
      </c>
      <c r="E52" s="21">
        <f>D52+3</f>
        <v>46211</v>
      </c>
    </row>
    <row r="53" spans="1:5" ht="18" customHeight="1">
      <c r="A53" s="24" t="s">
        <v>482</v>
      </c>
      <c r="B53" s="24" t="s">
        <v>483</v>
      </c>
      <c r="C53" s="24" t="s">
        <v>484</v>
      </c>
      <c r="D53" s="21">
        <f>D52+7</f>
        <v>46215</v>
      </c>
      <c r="E53" s="21">
        <f>D53+3</f>
        <v>46218</v>
      </c>
    </row>
    <row r="54" spans="1:5" ht="18" customHeight="1">
      <c r="A54" s="24" t="s">
        <v>485</v>
      </c>
      <c r="B54" s="24" t="s">
        <v>486</v>
      </c>
      <c r="C54" s="24" t="s">
        <v>487</v>
      </c>
      <c r="D54" s="21">
        <f>D53+7</f>
        <v>46222</v>
      </c>
      <c r="E54" s="21">
        <f>D54+3</f>
        <v>46225</v>
      </c>
    </row>
    <row r="55" spans="1:5" ht="18" customHeight="1">
      <c r="A55" s="11" t="s">
        <v>488</v>
      </c>
      <c r="B55" s="24" t="s">
        <v>489</v>
      </c>
      <c r="C55" s="24" t="s">
        <v>490</v>
      </c>
      <c r="D55" s="21">
        <f>D54+7</f>
        <v>46229</v>
      </c>
      <c r="E55" s="21">
        <f>D55+3</f>
        <v>46232</v>
      </c>
    </row>
    <row r="56" spans="1:5" ht="18" customHeight="1">
      <c r="A56" s="24" t="s">
        <v>479</v>
      </c>
      <c r="B56" s="24" t="s">
        <v>491</v>
      </c>
      <c r="C56" s="24" t="s">
        <v>492</v>
      </c>
      <c r="D56" s="21">
        <f>D55+7</f>
        <v>46236</v>
      </c>
      <c r="E56" s="21">
        <f>D56+3</f>
        <v>46239</v>
      </c>
    </row>
  </sheetData>
  <mergeCells count="26">
    <mergeCell ref="F29:I29"/>
    <mergeCell ref="I18:J18"/>
    <mergeCell ref="A19:A21"/>
    <mergeCell ref="A4:I4"/>
    <mergeCell ref="A8:I8"/>
    <mergeCell ref="D9:D10"/>
    <mergeCell ref="F9:I9"/>
    <mergeCell ref="A9:A11"/>
    <mergeCell ref="B9:B11"/>
    <mergeCell ref="C9:C11"/>
    <mergeCell ref="I48:J48"/>
    <mergeCell ref="A49:A51"/>
    <mergeCell ref="B49:B51"/>
    <mergeCell ref="C49:C51"/>
    <mergeCell ref="B19:B21"/>
    <mergeCell ref="C19:C21"/>
    <mergeCell ref="F19:H19"/>
    <mergeCell ref="B39:B41"/>
    <mergeCell ref="C39:C41"/>
    <mergeCell ref="F39:G39"/>
    <mergeCell ref="H38:I38"/>
    <mergeCell ref="A39:A41"/>
    <mergeCell ref="I28:J28"/>
    <mergeCell ref="A29:A31"/>
    <mergeCell ref="B29:B31"/>
    <mergeCell ref="C29:C31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1185805-d145-4968-a19f-5fa9d36b91a1">
      <Terms xmlns="http://schemas.microsoft.com/office/infopath/2007/PartnerControls"/>
    </lcf76f155ced4ddcb4097134ff3c332f>
    <TaxCatchAll xmlns="cfa9f8d6-b86c-48ad-b252-34d10243219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E2CB6479918F4093381A8B30FD8403" ma:contentTypeVersion="16" ma:contentTypeDescription="Create a new document." ma:contentTypeScope="" ma:versionID="0f1324c1399b1bd959949771cbde5738">
  <xsd:schema xmlns:xsd="http://www.w3.org/2001/XMLSchema" xmlns:xs="http://www.w3.org/2001/XMLSchema" xmlns:p="http://schemas.microsoft.com/office/2006/metadata/properties" xmlns:ns2="d1185805-d145-4968-a19f-5fa9d36b91a1" xmlns:ns3="cfa9f8d6-b86c-48ad-b252-34d102432198" targetNamespace="http://schemas.microsoft.com/office/2006/metadata/properties" ma:root="true" ma:fieldsID="429deeefc2bd9e0ac576363562f84e13" ns2:_="" ns3:_="">
    <xsd:import namespace="d1185805-d145-4968-a19f-5fa9d36b91a1"/>
    <xsd:import namespace="cfa9f8d6-b86c-48ad-b252-34d1024321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185805-d145-4968-a19f-5fa9d36b9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b93b33-c365-411b-a35f-fba1220b9a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9f8d6-b86c-48ad-b252-34d1024321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8fa895b-e028-4484-9d87-9fb4995b2513}" ma:internalName="TaxCatchAll" ma:showField="CatchAllData" ma:web="cfa9f8d6-b86c-48ad-b252-34d1024321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44275C-662B-40D6-92FD-7C22134791C1}"/>
</file>

<file path=customXml/itemProps2.xml><?xml version="1.0" encoding="utf-8"?>
<ds:datastoreItem xmlns:ds="http://schemas.openxmlformats.org/officeDocument/2006/customXml" ds:itemID="{79FF6FEF-DE7D-48A4-9C15-C35196F99062}"/>
</file>

<file path=customXml/itemProps3.xml><?xml version="1.0" encoding="utf-8"?>
<ds:datastoreItem xmlns:ds="http://schemas.openxmlformats.org/officeDocument/2006/customXml" ds:itemID="{CCCE42D5-BA77-4627-BA13-E02849DF3B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YMXMN-XBAE Annie Lin 林小靖</dc:creator>
  <cp:keywords/>
  <dc:description/>
  <cp:lastModifiedBy>YMXMN-XBEM Annie Lin 林小靖</cp:lastModifiedBy>
  <cp:revision/>
  <dcterms:created xsi:type="dcterms:W3CDTF">2015-06-05T18:19:34Z</dcterms:created>
  <dcterms:modified xsi:type="dcterms:W3CDTF">2026-06-18T06:19:11Z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0x0101004BE2CB6479918F4093381A8B30FD8403</vt:lpwstr>
  </property>
  <property fmtid="{D5CDD505-2E9C-101B-9397-08002B2CF9AE}" pid="3" name="MediaServiceImageTags">
    <vt:lpwstr/>
  </property>
  <property fmtid="{D5CDD505-2E9C-101B-9397-08002B2CF9AE}" pid="4" name="lcf76f155ced4ddcb4097134ff3c332f">
    <vt:lpwstr/>
  </property>
  <property fmtid="{D5CDD505-2E9C-101B-9397-08002B2CF9AE}" pid="5" name="TaxCatchAll">
    <vt:lpwstr/>
  </property>
</Properties>
</file>